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oogle Drive aguaron@unizar.es\Clases\Clases 21-22\DADE\Cuestionarios\"/>
    </mc:Choice>
  </mc:AlternateContent>
  <bookViews>
    <workbookView xWindow="0" yWindow="0" windowWidth="28800" windowHeight="14685"/>
  </bookViews>
  <sheets>
    <sheet name="Solución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2" l="1"/>
  <c r="D42" i="2"/>
  <c r="J24" i="2"/>
  <c r="J25" i="2"/>
  <c r="J26" i="2"/>
  <c r="J27" i="2"/>
  <c r="J28" i="2"/>
  <c r="J23" i="2"/>
  <c r="I24" i="2"/>
  <c r="I25" i="2"/>
  <c r="I26" i="2"/>
  <c r="I27" i="2"/>
  <c r="I28" i="2"/>
  <c r="I23" i="2"/>
  <c r="D54" i="2" l="1"/>
  <c r="D29" i="2"/>
  <c r="F27" i="2" s="1"/>
  <c r="E28" i="2"/>
  <c r="K28" i="2" s="1"/>
  <c r="L28" i="2" s="1"/>
  <c r="E27" i="2"/>
  <c r="K27" i="2" s="1"/>
  <c r="L27" i="2" s="1"/>
  <c r="K26" i="2"/>
  <c r="L26" i="2" s="1"/>
  <c r="F26" i="2"/>
  <c r="E26" i="2"/>
  <c r="E25" i="2"/>
  <c r="K25" i="2" s="1"/>
  <c r="L25" i="2" s="1"/>
  <c r="E24" i="2"/>
  <c r="K24" i="2" s="1"/>
  <c r="L24" i="2" s="1"/>
  <c r="G23" i="2"/>
  <c r="G24" i="2" s="1"/>
  <c r="E23" i="2"/>
  <c r="K23" i="2" s="1"/>
  <c r="K29" i="2" l="1"/>
  <c r="D36" i="2" s="1"/>
  <c r="L23" i="2"/>
  <c r="L29" i="2" s="1"/>
  <c r="G25" i="2"/>
  <c r="F25" i="2"/>
  <c r="F24" i="2"/>
  <c r="F28" i="2"/>
  <c r="F23" i="2"/>
  <c r="D38" i="2" l="1"/>
  <c r="D39" i="2" s="1"/>
  <c r="D40" i="2" s="1"/>
  <c r="G26" i="2"/>
  <c r="G27" i="2" l="1"/>
  <c r="G28" i="2" l="1"/>
  <c r="H27" i="2"/>
  <c r="H28" i="2" l="1"/>
  <c r="H23" i="2"/>
  <c r="H24" i="2"/>
  <c r="H25" i="2"/>
  <c r="H26" i="2"/>
</calcChain>
</file>

<file path=xl/sharedStrings.xml><?xml version="1.0" encoding="utf-8"?>
<sst xmlns="http://schemas.openxmlformats.org/spreadsheetml/2006/main" count="45" uniqueCount="41">
  <si>
    <t>Nº Viviendas</t>
  </si>
  <si>
    <t>Ni</t>
  </si>
  <si>
    <t>Fi</t>
  </si>
  <si>
    <t>di</t>
  </si>
  <si>
    <t>xi</t>
  </si>
  <si>
    <t>nixi</t>
  </si>
  <si>
    <t>nixi2</t>
  </si>
  <si>
    <t>Media</t>
  </si>
  <si>
    <r>
      <t>Superficie (m</t>
    </r>
    <r>
      <rPr>
        <b/>
        <vertAlign val="super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>)</t>
    </r>
  </si>
  <si>
    <t>Moda</t>
  </si>
  <si>
    <t>m2</t>
  </si>
  <si>
    <t>fi</t>
  </si>
  <si>
    <t>S2</t>
  </si>
  <si>
    <t>m4</t>
  </si>
  <si>
    <t>S</t>
  </si>
  <si>
    <t>CV</t>
  </si>
  <si>
    <t>A, B, C)</t>
  </si>
  <si>
    <t>Población</t>
  </si>
  <si>
    <t>Las viviendas de un conjunto de familias</t>
  </si>
  <si>
    <t>Variable</t>
  </si>
  <si>
    <t>La superficie de esas viviendas</t>
  </si>
  <si>
    <t>Tipo</t>
  </si>
  <si>
    <t>Cuantitativa</t>
  </si>
  <si>
    <t>Escala</t>
  </si>
  <si>
    <t>Razón</t>
  </si>
  <si>
    <t>D)</t>
  </si>
  <si>
    <t>E)</t>
  </si>
  <si>
    <t>F)</t>
  </si>
  <si>
    <t>&gt;0,2: No representativa</t>
  </si>
  <si>
    <t>G)</t>
  </si>
  <si>
    <t>H)</t>
  </si>
  <si>
    <t>I)</t>
  </si>
  <si>
    <t>Se trata de un cambio de escala. La variable superficie se multiplica por 100</t>
  </si>
  <si>
    <t>Tanto la media como la desviación típica se multiplicarán por 100</t>
  </si>
  <si>
    <t>Por lo tanto, el CV queda invariante</t>
  </si>
  <si>
    <t>J)</t>
  </si>
  <si>
    <t>R</t>
  </si>
  <si>
    <t>P85</t>
  </si>
  <si>
    <t>K)</t>
  </si>
  <si>
    <t>La Media es mayor que la Moda, lo que indica una asimetría a la derecha</t>
  </si>
  <si>
    <t>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</si>
</sst>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000_-;\-* #,##0.000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0" fontId="1" fillId="4" borderId="4" xfId="2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2" fontId="0" fillId="0" borderId="0" xfId="0" applyNumberFormat="1"/>
    <xf numFmtId="164" fontId="0" fillId="0" borderId="0" xfId="1" applyNumberFormat="1" applyFont="1"/>
    <xf numFmtId="0" fontId="6" fillId="0" borderId="0" xfId="0" applyFont="1"/>
    <xf numFmtId="0" fontId="6" fillId="0" borderId="0" xfId="0" applyFont="1" applyFill="1" applyBorder="1"/>
    <xf numFmtId="0" fontId="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Solución!$E$23:$E$28</c:f>
              <c:numCache>
                <c:formatCode>General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105</c:v>
                </c:pt>
                <c:pt idx="4">
                  <c:v>135</c:v>
                </c:pt>
                <c:pt idx="5">
                  <c:v>175</c:v>
                </c:pt>
              </c:numCache>
            </c:numRef>
          </c:xVal>
          <c:yVal>
            <c:numRef>
              <c:f>Solución!$J$23:$J$28</c:f>
              <c:numCache>
                <c:formatCode>General</c:formatCode>
                <c:ptCount val="6"/>
                <c:pt idx="0">
                  <c:v>0.75</c:v>
                </c:pt>
                <c:pt idx="1">
                  <c:v>1.3</c:v>
                </c:pt>
                <c:pt idx="2">
                  <c:v>2.1</c:v>
                </c:pt>
                <c:pt idx="3">
                  <c:v>1.7</c:v>
                </c:pt>
                <c:pt idx="4">
                  <c:v>0.8</c:v>
                </c:pt>
                <c:pt idx="5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8B-4DD3-AE5E-CB4E372C8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243552"/>
        <c:axId val="1053327824"/>
      </c:scatterChart>
      <c:valAx>
        <c:axId val="96224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3327824"/>
        <c:crosses val="autoZero"/>
        <c:crossBetween val="midCat"/>
      </c:valAx>
      <c:valAx>
        <c:axId val="105332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2243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19049</xdr:colOff>
      <xdr:row>1</xdr:row>
      <xdr:rowOff>9524</xdr:rowOff>
    </xdr:from>
    <xdr:ext cx="8639175" cy="3314702"/>
    <xdr:sp macro="" textlink="">
      <xdr:nvSpPr>
        <xdr:cNvPr id="2" name="CuadroTexto 1"/>
        <xdr:cNvSpPr txBox="1"/>
      </xdr:nvSpPr>
      <xdr:spPr>
        <a:xfrm>
          <a:off x="781049" y="200024"/>
          <a:ext cx="8639175" cy="3314702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Se ha realizado un estudio</a:t>
          </a:r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 sobre las viviendas de un conjunto de familias. La siguiente tabla recoge la distribución de la superficie de dichas viviendas.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A) ¿Cuál es la población?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B) Identifica la variable que se está estudiando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C)</a:t>
          </a:r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 ¿Qué tipo de variable es y cuál su escala de medida?</a:t>
          </a: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D) Realiza una representación gráfica adecuada</a:t>
          </a: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E) ¿Cuál es la superficie media de las viviendas?</a:t>
          </a: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F) ¿Es representativa la media?</a:t>
          </a: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G) ¿Cuál es la superficie más frecuente?</a:t>
          </a: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H) ¿Cuál es la superficie que sólo superan el 15% de las viviendas?</a:t>
          </a: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I) Si expresáramos la superficie en dm</a:t>
          </a:r>
          <a:r>
            <a:rPr lang="es-ES" sz="1400" baseline="3000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2</a:t>
          </a:r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, ¿cuál sería el nuevo coeficiente de variación?</a:t>
          </a: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J) ¿Basándote en los valores de la media y de la moda, qué puedes decir acerca de la asimetría de la distribución?</a:t>
          </a: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Bookman Old Style" panose="02050604050505020204" pitchFamily="18" charset="0"/>
            </a:rPr>
            <a:t>K) ¿Cuál es el recorrido de la variable superficie?</a:t>
          </a:r>
        </a:p>
        <a:p>
          <a:endParaRPr lang="es-ES" sz="1400" baseline="0">
            <a:solidFill>
              <a:schemeClr val="accent1">
                <a:lumMod val="50000"/>
              </a:schemeClr>
            </a:solidFill>
            <a:latin typeface="Bookman Old Style" panose="02050604050505020204" pitchFamily="18" charset="0"/>
          </a:endParaRPr>
        </a:p>
        <a:p>
          <a:endParaRPr lang="es-ES" sz="1400">
            <a:solidFill>
              <a:schemeClr val="accent1">
                <a:lumMod val="50000"/>
              </a:schemeClr>
            </a:solidFill>
            <a:latin typeface="Bookman Old Style" panose="02050604050505020204" pitchFamily="18" charset="0"/>
          </a:endParaRPr>
        </a:p>
      </xdr:txBody>
    </xdr:sp>
    <xdr:clientData/>
  </xdr:oneCellAnchor>
  <xdr:twoCellAnchor>
    <xdr:from>
      <xdr:col>7</xdr:col>
      <xdr:colOff>752475</xdr:colOff>
      <xdr:row>29</xdr:row>
      <xdr:rowOff>176212</xdr:rowOff>
    </xdr:from>
    <xdr:to>
      <xdr:col>13</xdr:col>
      <xdr:colOff>752475</xdr:colOff>
      <xdr:row>44</xdr:row>
      <xdr:rowOff>61912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2:L54"/>
  <sheetViews>
    <sheetView tabSelected="1" workbookViewId="0">
      <selection activeCell="M45" sqref="M45"/>
    </sheetView>
  </sheetViews>
  <sheetFormatPr baseColWidth="10" defaultRowHeight="15" x14ac:dyDescent="0.25"/>
  <cols>
    <col min="4" max="4" width="13.42578125" bestFit="1" customWidth="1"/>
  </cols>
  <sheetData>
    <row r="22" spans="2:12" ht="15.75" customHeight="1" x14ac:dyDescent="0.25">
      <c r="B22" s="12" t="s">
        <v>8</v>
      </c>
      <c r="C22" s="13"/>
      <c r="D22" s="1" t="s">
        <v>0</v>
      </c>
      <c r="E22" s="1" t="s">
        <v>4</v>
      </c>
      <c r="F22" s="1" t="s">
        <v>11</v>
      </c>
      <c r="G22" s="1" t="s">
        <v>1</v>
      </c>
      <c r="H22" s="1" t="s">
        <v>2</v>
      </c>
      <c r="I22" s="1" t="s">
        <v>40</v>
      </c>
      <c r="J22" s="1" t="s">
        <v>3</v>
      </c>
      <c r="K22" s="5" t="s">
        <v>5</v>
      </c>
      <c r="L22" s="5" t="s">
        <v>6</v>
      </c>
    </row>
    <row r="23" spans="2:12" ht="15.75" x14ac:dyDescent="0.25">
      <c r="B23" s="2">
        <v>30</v>
      </c>
      <c r="C23" s="2">
        <v>50</v>
      </c>
      <c r="D23" s="2">
        <v>15</v>
      </c>
      <c r="E23" s="3">
        <f>(B23+C23)/2</f>
        <v>40</v>
      </c>
      <c r="F23" s="4">
        <f>D23/$D$29</f>
        <v>8.9285714285714288E-2</v>
      </c>
      <c r="G23" s="3">
        <f>D23</f>
        <v>15</v>
      </c>
      <c r="H23" s="4">
        <f t="shared" ref="H23:H28" si="0">G23/$G$28</f>
        <v>8.9285714285714288E-2</v>
      </c>
      <c r="I23" s="3">
        <f>C23-B23</f>
        <v>20</v>
      </c>
      <c r="J23" s="3">
        <f>D23/I23</f>
        <v>0.75</v>
      </c>
      <c r="K23" s="3">
        <f>D23*E23</f>
        <v>600</v>
      </c>
      <c r="L23" s="3">
        <f>K23*E23</f>
        <v>24000</v>
      </c>
    </row>
    <row r="24" spans="2:12" ht="15.75" x14ac:dyDescent="0.25">
      <c r="B24" s="2">
        <v>50</v>
      </c>
      <c r="C24" s="2">
        <v>70</v>
      </c>
      <c r="D24" s="2">
        <v>26</v>
      </c>
      <c r="E24" s="3">
        <f t="shared" ref="E24:E28" si="1">(B24+C24)/2</f>
        <v>60</v>
      </c>
      <c r="F24" s="4">
        <f t="shared" ref="F24:F28" si="2">D24/$D$29</f>
        <v>0.15476190476190477</v>
      </c>
      <c r="G24" s="3">
        <f>G23+D24</f>
        <v>41</v>
      </c>
      <c r="H24" s="4">
        <f t="shared" si="0"/>
        <v>0.24404761904761904</v>
      </c>
      <c r="I24" s="3">
        <f t="shared" ref="I24:I28" si="3">C24-B24</f>
        <v>20</v>
      </c>
      <c r="J24" s="3">
        <f t="shared" ref="J24:J28" si="4">D24/I24</f>
        <v>1.3</v>
      </c>
      <c r="K24" s="3">
        <f>D24*E24</f>
        <v>1560</v>
      </c>
      <c r="L24" s="3">
        <f>K24*E24</f>
        <v>93600</v>
      </c>
    </row>
    <row r="25" spans="2:12" ht="15.75" x14ac:dyDescent="0.25">
      <c r="B25" s="2">
        <v>70</v>
      </c>
      <c r="C25" s="2">
        <v>90</v>
      </c>
      <c r="D25" s="2">
        <v>42</v>
      </c>
      <c r="E25" s="3">
        <f t="shared" si="1"/>
        <v>80</v>
      </c>
      <c r="F25" s="4">
        <f t="shared" si="2"/>
        <v>0.25</v>
      </c>
      <c r="G25" s="3">
        <f>G24+D25</f>
        <v>83</v>
      </c>
      <c r="H25" s="4">
        <f t="shared" si="0"/>
        <v>0.49404761904761907</v>
      </c>
      <c r="I25" s="3">
        <f t="shared" si="3"/>
        <v>20</v>
      </c>
      <c r="J25" s="3">
        <f t="shared" si="4"/>
        <v>2.1</v>
      </c>
      <c r="K25" s="3">
        <f>D25*E25</f>
        <v>3360</v>
      </c>
      <c r="L25" s="3">
        <f>K25*E25</f>
        <v>268800</v>
      </c>
    </row>
    <row r="26" spans="2:12" ht="15.75" x14ac:dyDescent="0.25">
      <c r="B26" s="2">
        <v>90</v>
      </c>
      <c r="C26" s="2">
        <v>120</v>
      </c>
      <c r="D26" s="2">
        <v>51</v>
      </c>
      <c r="E26" s="3">
        <f t="shared" si="1"/>
        <v>105</v>
      </c>
      <c r="F26" s="4">
        <f t="shared" si="2"/>
        <v>0.30357142857142855</v>
      </c>
      <c r="G26" s="3">
        <f>G25+D26</f>
        <v>134</v>
      </c>
      <c r="H26" s="4">
        <f t="shared" si="0"/>
        <v>0.79761904761904767</v>
      </c>
      <c r="I26" s="3">
        <f t="shared" si="3"/>
        <v>30</v>
      </c>
      <c r="J26" s="3">
        <f t="shared" si="4"/>
        <v>1.7</v>
      </c>
      <c r="K26" s="3">
        <f>D26*E26</f>
        <v>5355</v>
      </c>
      <c r="L26" s="3">
        <f>K26*E26</f>
        <v>562275</v>
      </c>
    </row>
    <row r="27" spans="2:12" ht="15.75" x14ac:dyDescent="0.25">
      <c r="B27" s="2">
        <v>120</v>
      </c>
      <c r="C27" s="2">
        <v>150</v>
      </c>
      <c r="D27" s="2">
        <v>24</v>
      </c>
      <c r="E27" s="3">
        <f t="shared" si="1"/>
        <v>135</v>
      </c>
      <c r="F27" s="4">
        <f t="shared" si="2"/>
        <v>0.14285714285714285</v>
      </c>
      <c r="G27" s="3">
        <f>G26+D27</f>
        <v>158</v>
      </c>
      <c r="H27" s="4">
        <f t="shared" si="0"/>
        <v>0.94047619047619047</v>
      </c>
      <c r="I27" s="3">
        <f t="shared" si="3"/>
        <v>30</v>
      </c>
      <c r="J27" s="3">
        <f t="shared" si="4"/>
        <v>0.8</v>
      </c>
      <c r="K27" s="3">
        <f>D27*E27</f>
        <v>3240</v>
      </c>
      <c r="L27" s="3">
        <f>K27*E27</f>
        <v>437400</v>
      </c>
    </row>
    <row r="28" spans="2:12" ht="15.75" x14ac:dyDescent="0.25">
      <c r="B28" s="2">
        <v>150</v>
      </c>
      <c r="C28" s="2">
        <v>200</v>
      </c>
      <c r="D28" s="2">
        <v>10</v>
      </c>
      <c r="E28" s="3">
        <f t="shared" si="1"/>
        <v>175</v>
      </c>
      <c r="F28" s="4">
        <f t="shared" si="2"/>
        <v>5.9523809523809521E-2</v>
      </c>
      <c r="G28" s="3">
        <f>G27+D28</f>
        <v>168</v>
      </c>
      <c r="H28" s="4">
        <f t="shared" si="0"/>
        <v>1</v>
      </c>
      <c r="I28" s="3">
        <f t="shared" si="3"/>
        <v>50</v>
      </c>
      <c r="J28" s="3">
        <f t="shared" si="4"/>
        <v>0.2</v>
      </c>
      <c r="K28" s="3">
        <f>D28*E28</f>
        <v>1750</v>
      </c>
      <c r="L28" s="3">
        <f>K28*E28</f>
        <v>306250</v>
      </c>
    </row>
    <row r="29" spans="2:12" ht="15.75" x14ac:dyDescent="0.25">
      <c r="D29" s="6">
        <f>SUM(D23:D28)</f>
        <v>168</v>
      </c>
      <c r="K29" s="6">
        <f>SUM(K23:K28)</f>
        <v>15865</v>
      </c>
      <c r="L29" s="6">
        <f>SUM(L23:L28)</f>
        <v>1692325</v>
      </c>
    </row>
    <row r="31" spans="2:12" x14ac:dyDescent="0.25">
      <c r="B31" s="9" t="s">
        <v>16</v>
      </c>
      <c r="C31" s="9" t="s">
        <v>17</v>
      </c>
      <c r="D31" t="s">
        <v>18</v>
      </c>
      <c r="H31" s="11" t="s">
        <v>25</v>
      </c>
    </row>
    <row r="32" spans="2:12" x14ac:dyDescent="0.25">
      <c r="B32" s="9"/>
      <c r="C32" s="9" t="s">
        <v>19</v>
      </c>
      <c r="D32" t="s">
        <v>20</v>
      </c>
    </row>
    <row r="33" spans="2:11" x14ac:dyDescent="0.25">
      <c r="B33" s="9"/>
      <c r="C33" s="9" t="s">
        <v>21</v>
      </c>
      <c r="D33" t="s">
        <v>22</v>
      </c>
    </row>
    <row r="34" spans="2:11" x14ac:dyDescent="0.25">
      <c r="B34" s="9"/>
      <c r="C34" s="10" t="s">
        <v>23</v>
      </c>
      <c r="D34" t="s">
        <v>24</v>
      </c>
    </row>
    <row r="35" spans="2:11" x14ac:dyDescent="0.25">
      <c r="B35" s="9"/>
    </row>
    <row r="36" spans="2:11" x14ac:dyDescent="0.25">
      <c r="B36" s="9" t="s">
        <v>26</v>
      </c>
      <c r="C36" s="9" t="s">
        <v>7</v>
      </c>
      <c r="D36" s="7">
        <f>K29/D29</f>
        <v>94.43452380952381</v>
      </c>
      <c r="E36" t="s">
        <v>10</v>
      </c>
    </row>
    <row r="37" spans="2:11" x14ac:dyDescent="0.25">
      <c r="B37" s="9"/>
    </row>
    <row r="38" spans="2:11" x14ac:dyDescent="0.25">
      <c r="B38" s="9" t="s">
        <v>27</v>
      </c>
      <c r="C38" s="9" t="s">
        <v>12</v>
      </c>
      <c r="D38">
        <f>L29/D29-D36^2</f>
        <v>1155.4838081065755</v>
      </c>
      <c r="E38" t="s">
        <v>13</v>
      </c>
    </row>
    <row r="39" spans="2:11" x14ac:dyDescent="0.25">
      <c r="B39" s="9"/>
      <c r="C39" s="9" t="s">
        <v>14</v>
      </c>
      <c r="D39">
        <f>SQRT(D38)</f>
        <v>33.992408095140533</v>
      </c>
      <c r="E39" t="s">
        <v>10</v>
      </c>
    </row>
    <row r="40" spans="2:11" x14ac:dyDescent="0.25">
      <c r="B40" s="9"/>
      <c r="C40" s="9" t="s">
        <v>15</v>
      </c>
      <c r="D40" s="8">
        <f>D39/D36</f>
        <v>0.35995742577898576</v>
      </c>
      <c r="E40" t="s">
        <v>28</v>
      </c>
    </row>
    <row r="41" spans="2:11" x14ac:dyDescent="0.25">
      <c r="B41" s="9"/>
    </row>
    <row r="42" spans="2:11" x14ac:dyDescent="0.25">
      <c r="B42" s="9" t="s">
        <v>29</v>
      </c>
      <c r="C42" s="9" t="s">
        <v>9</v>
      </c>
      <c r="D42" s="7">
        <f>B25+J26/(J24+J26)*I25</f>
        <v>81.333333333333329</v>
      </c>
      <c r="E42" t="s">
        <v>10</v>
      </c>
    </row>
    <row r="43" spans="2:11" x14ac:dyDescent="0.25">
      <c r="B43" s="9"/>
    </row>
    <row r="44" spans="2:11" x14ac:dyDescent="0.25">
      <c r="B44" s="9"/>
    </row>
    <row r="45" spans="2:11" x14ac:dyDescent="0.25">
      <c r="B45" s="9" t="s">
        <v>30</v>
      </c>
      <c r="C45" s="9" t="s">
        <v>37</v>
      </c>
      <c r="D45" s="7">
        <f>B27+(0.85-H26)/F27*I27</f>
        <v>130.99999999999997</v>
      </c>
      <c r="E45" t="s">
        <v>10</v>
      </c>
    </row>
    <row r="46" spans="2:11" x14ac:dyDescent="0.25">
      <c r="B46" s="9"/>
    </row>
    <row r="47" spans="2:11" x14ac:dyDescent="0.25">
      <c r="B47" s="9"/>
    </row>
    <row r="48" spans="2:11" x14ac:dyDescent="0.25">
      <c r="B48" s="9" t="s">
        <v>31</v>
      </c>
      <c r="C48" t="s">
        <v>32</v>
      </c>
      <c r="K48" s="7"/>
    </row>
    <row r="49" spans="2:5" x14ac:dyDescent="0.25">
      <c r="B49" s="9"/>
      <c r="C49" t="s">
        <v>33</v>
      </c>
    </row>
    <row r="50" spans="2:5" x14ac:dyDescent="0.25">
      <c r="B50" s="9"/>
      <c r="C50" t="s">
        <v>34</v>
      </c>
    </row>
    <row r="51" spans="2:5" x14ac:dyDescent="0.25">
      <c r="B51" s="9"/>
    </row>
    <row r="52" spans="2:5" x14ac:dyDescent="0.25">
      <c r="B52" s="9" t="s">
        <v>35</v>
      </c>
      <c r="C52" t="s">
        <v>39</v>
      </c>
    </row>
    <row r="54" spans="2:5" x14ac:dyDescent="0.25">
      <c r="B54" s="9" t="s">
        <v>38</v>
      </c>
      <c r="C54" s="9" t="s">
        <v>36</v>
      </c>
      <c r="D54">
        <f>C28-B23</f>
        <v>170</v>
      </c>
      <c r="E54" t="s">
        <v>10</v>
      </c>
    </row>
  </sheetData>
  <mergeCells count="1">
    <mergeCell ref="B22:C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</cp:lastModifiedBy>
  <dcterms:created xsi:type="dcterms:W3CDTF">2020-04-06T10:44:51Z</dcterms:created>
  <dcterms:modified xsi:type="dcterms:W3CDTF">2021-10-14T18:36:57Z</dcterms:modified>
</cp:coreProperties>
</file>