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 IIS\Desktop\"/>
    </mc:Choice>
  </mc:AlternateContent>
  <xr:revisionPtr revIDLastSave="0" documentId="13_ncr:1_{AD67FF79-0A73-4F5E-BFFC-85B0C7961004}" xr6:coauthVersionLast="47" xr6:coauthVersionMax="47" xr10:uidLastSave="{00000000-0000-0000-0000-000000000000}"/>
  <bookViews>
    <workbookView xWindow="-108" yWindow="-108" windowWidth="23256" windowHeight="12576" tabRatio="783" activeTab="1" xr2:uid="{00000000-000D-0000-FFFF-FFFF00000000}"/>
  </bookViews>
  <sheets>
    <sheet name="Enunciado" sheetId="5" r:id="rId1"/>
    <sheet name="Solución" sheetId="4" r:id="rId2"/>
  </sheets>
  <definedNames>
    <definedName name="mort">#REF!</definedName>
    <definedName name="pi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4" l="1"/>
  <c r="H36" i="4"/>
  <c r="N22" i="4" l="1"/>
  <c r="M23" i="4"/>
  <c r="M22" i="4"/>
  <c r="J25" i="4"/>
  <c r="J24" i="4"/>
  <c r="J22" i="4"/>
  <c r="I23" i="4"/>
  <c r="I24" i="4"/>
  <c r="I25" i="4"/>
  <c r="I22" i="4"/>
  <c r="K23" i="4" l="1"/>
  <c r="K24" i="4"/>
  <c r="K25" i="4"/>
  <c r="K22" i="4"/>
  <c r="J23" i="4"/>
  <c r="L23" i="4" s="1"/>
  <c r="L24" i="4"/>
  <c r="F18" i="4"/>
  <c r="I45" i="4" s="1"/>
  <c r="G18" i="4"/>
  <c r="J45" i="4" s="1"/>
  <c r="E18" i="4"/>
  <c r="H45" i="4" s="1"/>
  <c r="A23" i="4"/>
  <c r="A24" i="4"/>
  <c r="A25" i="4"/>
  <c r="A22" i="4"/>
  <c r="F26" i="4"/>
  <c r="G26" i="4"/>
  <c r="E26" i="4"/>
  <c r="H23" i="4"/>
  <c r="H24" i="4"/>
  <c r="H25" i="4"/>
  <c r="H22" i="4"/>
  <c r="C38" i="4" l="1"/>
  <c r="H38" i="4"/>
  <c r="I38" i="4"/>
  <c r="J38" i="4"/>
  <c r="I39" i="4"/>
  <c r="J39" i="4"/>
  <c r="H39" i="4"/>
  <c r="H37" i="4"/>
  <c r="I37" i="4"/>
  <c r="J37" i="4"/>
  <c r="I36" i="4"/>
  <c r="J36" i="4"/>
  <c r="J46" i="4"/>
  <c r="I46" i="4"/>
  <c r="I49" i="4"/>
  <c r="J49" i="4"/>
  <c r="H49" i="4"/>
  <c r="H48" i="4"/>
  <c r="I48" i="4"/>
  <c r="J48" i="4"/>
  <c r="H47" i="4"/>
  <c r="I47" i="4"/>
  <c r="J47" i="4"/>
  <c r="E27" i="4"/>
  <c r="E28" i="4" s="1"/>
  <c r="L22" i="4"/>
  <c r="L25" i="4"/>
  <c r="H26" i="4"/>
  <c r="J40" i="4" s="1"/>
  <c r="G27" i="4"/>
  <c r="G28" i="4" s="1"/>
  <c r="F27" i="4"/>
  <c r="F28" i="4" s="1"/>
  <c r="I40" i="4" l="1"/>
  <c r="H40" i="4"/>
  <c r="M24" i="4"/>
  <c r="J50" i="4"/>
  <c r="H50" i="4"/>
  <c r="I50" i="4"/>
  <c r="H28" i="4"/>
  <c r="H27" i="4"/>
  <c r="C32" i="4" s="1"/>
  <c r="M25" i="4" l="1"/>
  <c r="C33" i="4"/>
  <c r="C34" i="4" s="1"/>
  <c r="C35" i="4" s="1"/>
  <c r="N24" i="4" l="1"/>
  <c r="N25" i="4"/>
  <c r="N23" i="4"/>
  <c r="C50" i="4" s="1"/>
</calcChain>
</file>

<file path=xl/sharedStrings.xml><?xml version="1.0" encoding="utf-8"?>
<sst xmlns="http://schemas.openxmlformats.org/spreadsheetml/2006/main" count="84" uniqueCount="59">
  <si>
    <t>X\Y</t>
  </si>
  <si>
    <t>18-26</t>
  </si>
  <si>
    <t>26-36</t>
  </si>
  <si>
    <t>36-50</t>
  </si>
  <si>
    <t>50-65</t>
  </si>
  <si>
    <t>ni.</t>
  </si>
  <si>
    <t>n.j</t>
  </si>
  <si>
    <t>xi</t>
  </si>
  <si>
    <t>yj</t>
  </si>
  <si>
    <t>n.jyj</t>
  </si>
  <si>
    <t>n.jyj2</t>
  </si>
  <si>
    <t>Media</t>
  </si>
  <si>
    <t>S2</t>
  </si>
  <si>
    <t>CV</t>
  </si>
  <si>
    <t>m€</t>
  </si>
  <si>
    <t>m€2</t>
  </si>
  <si>
    <t>ni|Y&lt;45</t>
  </si>
  <si>
    <t>S</t>
  </si>
  <si>
    <t>ai</t>
  </si>
  <si>
    <t>di|y&lt;45</t>
  </si>
  <si>
    <t>años</t>
  </si>
  <si>
    <t>C)</t>
  </si>
  <si>
    <t>25-35</t>
  </si>
  <si>
    <t>35-45</t>
  </si>
  <si>
    <t>45-55</t>
  </si>
  <si>
    <t>Marginales</t>
  </si>
  <si>
    <t>Ni.</t>
  </si>
  <si>
    <t>Fi.</t>
  </si>
  <si>
    <t>A) y B)</t>
  </si>
  <si>
    <t>La media es representativa puesto que CV&lt;20%</t>
  </si>
  <si>
    <t>Mo(X|Y&lt;45)</t>
  </si>
  <si>
    <t>D)</t>
  </si>
  <si>
    <t>Se trata de los perfiles fila</t>
  </si>
  <si>
    <t>E)</t>
  </si>
  <si>
    <t>Las variables son dependientes puesto que los perfiles fila son diferentes entre sí</t>
  </si>
  <si>
    <t xml:space="preserve">Para construir el gráfico, construimos la misma tabla de perfiles fila pero ponemos de encabezados las marcas de clase de la variable Y </t>
  </si>
  <si>
    <t>(podíamos haberlo hecho sobre la tabla anterior, pero así se ve todo con más claridad)</t>
  </si>
  <si>
    <t>F)</t>
  </si>
  <si>
    <t xml:space="preserve">Nos preguntan por la distribución condicionada </t>
  </si>
  <si>
    <t xml:space="preserve">Dentro de esa fila, se ve que el pocentaje de </t>
  </si>
  <si>
    <t>los que cobran entre 35.000 y 45.000 es de</t>
  </si>
  <si>
    <r>
      <t xml:space="preserve">X </t>
    </r>
    <r>
      <rPr>
        <sz val="11"/>
        <color theme="1"/>
        <rFont val="Symbol"/>
        <family val="1"/>
        <charset val="2"/>
      </rPr>
      <t>Î</t>
    </r>
    <r>
      <rPr>
        <sz val="11"/>
        <color theme="1"/>
        <rFont val="Calibri"/>
        <family val="2"/>
        <scheme val="minor"/>
      </rPr>
      <t xml:space="preserve"> (18, 26), es decir, por el primer perfil fila</t>
    </r>
  </si>
  <si>
    <t>G)</t>
  </si>
  <si>
    <t>Nos piden el Percentil 85 de la variable X</t>
  </si>
  <si>
    <r>
      <t>P</t>
    </r>
    <r>
      <rPr>
        <vertAlign val="subscript"/>
        <sz val="11"/>
        <color theme="1"/>
        <rFont val="Calibri"/>
        <family val="2"/>
        <scheme val="minor"/>
      </rPr>
      <t>85</t>
    </r>
    <r>
      <rPr>
        <sz val="11"/>
        <color theme="1"/>
        <rFont val="Calibri"/>
        <family val="2"/>
        <scheme val="minor"/>
      </rPr>
      <t>(X)</t>
    </r>
  </si>
  <si>
    <r>
      <t xml:space="preserve">un </t>
    </r>
    <r>
      <rPr>
        <sz val="11"/>
        <color rgb="FFFF0000"/>
        <rFont val="Calibri"/>
        <family val="2"/>
        <scheme val="minor"/>
      </rPr>
      <t>45%</t>
    </r>
  </si>
  <si>
    <t>H)</t>
  </si>
  <si>
    <t>Que los perfiles fila coincidan</t>
  </si>
  <si>
    <t>o</t>
  </si>
  <si>
    <t>Que los perfiles columna coincidan</t>
  </si>
  <si>
    <t>Que las frecuencias relativas conjuntas sean igual</t>
  </si>
  <si>
    <t>al producto de las correspondientes frecuencias</t>
  </si>
  <si>
    <t xml:space="preserve"> relativas marginales</t>
  </si>
  <si>
    <t>Son tres condiciones equivalentes</t>
  </si>
  <si>
    <t>Buscamos el intervalo de</t>
  </si>
  <si>
    <r>
      <t>con mayor densidad (</t>
    </r>
    <r>
      <rPr>
        <sz val="11"/>
        <color rgb="FFFF0000"/>
        <rFont val="Calibri"/>
        <family val="2"/>
        <scheme val="minor"/>
      </rPr>
      <t>6,88</t>
    </r>
    <r>
      <rPr>
        <sz val="11"/>
        <color theme="1"/>
        <rFont val="Calibri"/>
        <family val="2"/>
        <scheme val="minor"/>
      </rPr>
      <t>) y aplicamos fórmula</t>
    </r>
  </si>
  <si>
    <t>Buscamos el intervalo</t>
  </si>
  <si>
    <t>donde se alcanza el 85% y aplicamos fórmula</t>
  </si>
  <si>
    <t>fi.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</si>
</sst>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NumberFormat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0" fillId="3" borderId="11" xfId="0" applyNumberFormat="1" applyFill="1" applyBorder="1" applyAlignment="1">
      <alignment horizontal="center"/>
    </xf>
    <xf numFmtId="0" fontId="0" fillId="3" borderId="12" xfId="0" applyNumberFormat="1" applyFill="1" applyBorder="1" applyAlignment="1">
      <alignment horizontal="center"/>
    </xf>
    <xf numFmtId="0" fontId="0" fillId="3" borderId="13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17" xfId="0" applyBorder="1"/>
    <xf numFmtId="0" fontId="0" fillId="3" borderId="19" xfId="0" applyNumberFormat="1" applyFill="1" applyBorder="1" applyAlignment="1">
      <alignment horizontal="center"/>
    </xf>
    <xf numFmtId="0" fontId="0" fillId="0" borderId="20" xfId="0" applyBorder="1"/>
    <xf numFmtId="2" fontId="0" fillId="0" borderId="0" xfId="0" applyNumberFormat="1" applyBorder="1"/>
    <xf numFmtId="0" fontId="0" fillId="3" borderId="21" xfId="0" applyNumberFormat="1" applyFill="1" applyBorder="1" applyAlignment="1">
      <alignment horizontal="center"/>
    </xf>
    <xf numFmtId="0" fontId="0" fillId="0" borderId="22" xfId="0" applyBorder="1"/>
    <xf numFmtId="0" fontId="0" fillId="0" borderId="24" xfId="0" applyBorder="1"/>
    <xf numFmtId="2" fontId="0" fillId="4" borderId="7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vertical="center"/>
    </xf>
    <xf numFmtId="0" fontId="0" fillId="4" borderId="14" xfId="0" applyNumberFormat="1" applyFill="1" applyBorder="1" applyAlignment="1">
      <alignment horizontal="center"/>
    </xf>
    <xf numFmtId="0" fontId="0" fillId="4" borderId="15" xfId="0" applyNumberFormat="1" applyFill="1" applyBorder="1" applyAlignment="1">
      <alignment horizontal="center"/>
    </xf>
    <xf numFmtId="0" fontId="0" fillId="4" borderId="16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8" xfId="0" applyNumberForma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14" xfId="0" applyNumberFormat="1" applyFill="1" applyBorder="1" applyAlignment="1">
      <alignment horizontal="center"/>
    </xf>
    <xf numFmtId="0" fontId="0" fillId="3" borderId="15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4" borderId="11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4" borderId="12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4" borderId="7" xfId="0" applyNumberFormat="1" applyFill="1" applyBorder="1" applyAlignment="1">
      <alignment horizontal="center"/>
    </xf>
    <xf numFmtId="0" fontId="0" fillId="4" borderId="13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4" borderId="10" xfId="0" applyNumberFormat="1" applyFill="1" applyBorder="1" applyAlignment="1">
      <alignment horizontal="center"/>
    </xf>
    <xf numFmtId="0" fontId="0" fillId="4" borderId="8" xfId="0" applyNumberFormat="1" applyFill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7" fillId="0" borderId="18" xfId="0" applyNumberFormat="1" applyFont="1" applyBorder="1"/>
    <xf numFmtId="10" fontId="7" fillId="0" borderId="23" xfId="4" applyNumberFormat="1" applyFont="1" applyBorder="1"/>
    <xf numFmtId="2" fontId="7" fillId="4" borderId="5" xfId="0" applyNumberFormat="1" applyFont="1" applyFill="1" applyBorder="1" applyAlignment="1">
      <alignment horizontal="center"/>
    </xf>
    <xf numFmtId="0" fontId="0" fillId="0" borderId="0" xfId="0" applyBorder="1"/>
    <xf numFmtId="10" fontId="7" fillId="0" borderId="0" xfId="4" applyNumberFormat="1" applyFont="1" applyBorder="1"/>
    <xf numFmtId="9" fontId="0" fillId="2" borderId="3" xfId="4" applyFont="1" applyFill="1" applyBorder="1" applyAlignment="1">
      <alignment horizontal="center"/>
    </xf>
    <xf numFmtId="9" fontId="0" fillId="2" borderId="4" xfId="4" applyFont="1" applyFill="1" applyBorder="1" applyAlignment="1">
      <alignment horizontal="center"/>
    </xf>
    <xf numFmtId="9" fontId="0" fillId="2" borderId="5" xfId="4" applyFont="1" applyFill="1" applyBorder="1" applyAlignment="1">
      <alignment horizontal="center"/>
    </xf>
    <xf numFmtId="9" fontId="0" fillId="2" borderId="6" xfId="4" applyFont="1" applyFill="1" applyBorder="1" applyAlignment="1">
      <alignment horizontal="center"/>
    </xf>
    <xf numFmtId="9" fontId="0" fillId="2" borderId="2" xfId="4" applyFont="1" applyFill="1" applyBorder="1" applyAlignment="1">
      <alignment horizontal="center"/>
    </xf>
    <xf numFmtId="9" fontId="0" fillId="2" borderId="7" xfId="4" applyFont="1" applyFill="1" applyBorder="1" applyAlignment="1">
      <alignment horizontal="center"/>
    </xf>
    <xf numFmtId="9" fontId="0" fillId="2" borderId="8" xfId="4" applyFont="1" applyFill="1" applyBorder="1" applyAlignment="1">
      <alignment horizontal="center"/>
    </xf>
    <xf numFmtId="9" fontId="0" fillId="2" borderId="9" xfId="4" applyFont="1" applyFill="1" applyBorder="1" applyAlignment="1">
      <alignment horizontal="center"/>
    </xf>
    <xf numFmtId="9" fontId="0" fillId="2" borderId="10" xfId="4" applyFont="1" applyFill="1" applyBorder="1" applyAlignment="1">
      <alignment horizontal="center"/>
    </xf>
    <xf numFmtId="0" fontId="0" fillId="0" borderId="0" xfId="0" applyFill="1" applyBorder="1"/>
    <xf numFmtId="1" fontId="7" fillId="0" borderId="0" xfId="0" applyNumberFormat="1" applyFont="1"/>
    <xf numFmtId="0" fontId="0" fillId="0" borderId="0" xfId="0" applyNumberFormat="1" applyFill="1" applyBorder="1" applyAlignment="1">
      <alignment horizontal="left"/>
    </xf>
    <xf numFmtId="10" fontId="0" fillId="4" borderId="5" xfId="4" applyNumberFormat="1" applyFont="1" applyFill="1" applyBorder="1" applyAlignment="1">
      <alignment horizontal="center"/>
    </xf>
    <xf numFmtId="10" fontId="0" fillId="4" borderId="7" xfId="4" applyNumberFormat="1" applyFont="1" applyFill="1" applyBorder="1" applyAlignment="1">
      <alignment horizontal="center"/>
    </xf>
    <xf numFmtId="10" fontId="0" fillId="4" borderId="10" xfId="4" applyNumberFormat="1" applyFont="1" applyFill="1" applyBorder="1" applyAlignment="1">
      <alignment horizontal="center"/>
    </xf>
    <xf numFmtId="10" fontId="7" fillId="4" borderId="7" xfId="4" applyNumberFormat="1" applyFont="1" applyFill="1" applyBorder="1" applyAlignment="1">
      <alignment horizontal="center"/>
    </xf>
    <xf numFmtId="9" fontId="7" fillId="2" borderId="4" xfId="4" applyFont="1" applyFill="1" applyBorder="1" applyAlignment="1">
      <alignment horizontal="center"/>
    </xf>
    <xf numFmtId="0" fontId="7" fillId="0" borderId="0" xfId="0" applyFont="1"/>
    <xf numFmtId="0" fontId="10" fillId="0" borderId="0" xfId="0" applyFont="1"/>
  </cellXfs>
  <cellStyles count="5">
    <cellStyle name="Euro" xfId="1" xr:uid="{00000000-0005-0000-0000-000000000000}"/>
    <cellStyle name="Normal" xfId="0" builtinId="0"/>
    <cellStyle name="Normal 2" xfId="2" xr:uid="{00000000-0005-0000-0000-000002000000}"/>
    <cellStyle name="Normal 3 2" xfId="3" xr:uid="{00000000-0005-0000-0000-000003000000}"/>
    <cellStyle name="Porcentaje" xfId="4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Solución!$G$46</c:f>
              <c:strCache>
                <c:ptCount val="1"/>
                <c:pt idx="0">
                  <c:v>18-26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Solución!$H$45:$J$45</c:f>
              <c:numCache>
                <c:formatCode>General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</c:numCache>
            </c:numRef>
          </c:xVal>
          <c:yVal>
            <c:numRef>
              <c:f>Solución!$H$46:$J$46</c:f>
              <c:numCache>
                <c:formatCode>0%</c:formatCode>
                <c:ptCount val="3"/>
                <c:pt idx="0">
                  <c:v>0.5357142857142857</c:v>
                </c:pt>
                <c:pt idx="1">
                  <c:v>0.44642857142857145</c:v>
                </c:pt>
                <c:pt idx="2">
                  <c:v>1.7857142857142856E-2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1-42FE-A286-E360E041A060}"/>
            </c:ext>
          </c:extLst>
        </c:ser>
        <c:ser>
          <c:idx val="1"/>
          <c:order val="1"/>
          <c:tx>
            <c:strRef>
              <c:f>Solución!$G$47</c:f>
              <c:strCache>
                <c:ptCount val="1"/>
                <c:pt idx="0">
                  <c:v>26-36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Solución!$H$45:$J$45</c:f>
              <c:numCache>
                <c:formatCode>General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</c:numCache>
            </c:numRef>
          </c:xVal>
          <c:yVal>
            <c:numRef>
              <c:f>Solución!$H$47:$J$47</c:f>
              <c:numCache>
                <c:formatCode>0%</c:formatCode>
                <c:ptCount val="3"/>
                <c:pt idx="0">
                  <c:v>0.38461538461538464</c:v>
                </c:pt>
                <c:pt idx="1">
                  <c:v>0.6</c:v>
                </c:pt>
                <c:pt idx="2">
                  <c:v>1.5384615384615385E-2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1-42FE-A286-E360E041A060}"/>
            </c:ext>
          </c:extLst>
        </c:ser>
        <c:ser>
          <c:idx val="2"/>
          <c:order val="2"/>
          <c:tx>
            <c:strRef>
              <c:f>Solución!$G$48</c:f>
              <c:strCache>
                <c:ptCount val="1"/>
                <c:pt idx="0">
                  <c:v>36-50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Solución!$H$45:$J$45</c:f>
              <c:numCache>
                <c:formatCode>General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</c:numCache>
            </c:numRef>
          </c:xVal>
          <c:yVal>
            <c:numRef>
              <c:f>Solución!$H$48:$J$48</c:f>
              <c:numCache>
                <c:formatCode>0%</c:formatCode>
                <c:ptCount val="3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B1-42FE-A286-E360E041A060}"/>
            </c:ext>
          </c:extLst>
        </c:ser>
        <c:ser>
          <c:idx val="3"/>
          <c:order val="3"/>
          <c:tx>
            <c:strRef>
              <c:f>Solución!$G$49</c:f>
              <c:strCache>
                <c:ptCount val="1"/>
                <c:pt idx="0">
                  <c:v>50-65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Solución!$H$45:$J$45</c:f>
              <c:numCache>
                <c:formatCode>General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</c:numCache>
            </c:numRef>
          </c:xVal>
          <c:yVal>
            <c:numRef>
              <c:f>Solución!$H$49:$J$49</c:f>
              <c:numCache>
                <c:formatCode>0%</c:formatCode>
                <c:ptCount val="3"/>
                <c:pt idx="0">
                  <c:v>0</c:v>
                </c:pt>
                <c:pt idx="1">
                  <c:v>0.4</c:v>
                </c:pt>
                <c:pt idx="2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B1-42FE-A286-E360E041A060}"/>
            </c:ext>
          </c:extLst>
        </c:ser>
        <c:ser>
          <c:idx val="4"/>
          <c:order val="4"/>
          <c:tx>
            <c:strRef>
              <c:f>Solución!$G$50</c:f>
              <c:strCache>
                <c:ptCount val="1"/>
                <c:pt idx="0">
                  <c:v>Marginales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Solución!$H$45:$J$45</c:f>
              <c:numCache>
                <c:formatCode>General</c:formatCode>
                <c:ptCount val="3"/>
                <c:pt idx="0">
                  <c:v>30</c:v>
                </c:pt>
                <c:pt idx="1">
                  <c:v>40</c:v>
                </c:pt>
                <c:pt idx="2">
                  <c:v>50</c:v>
                </c:pt>
              </c:numCache>
            </c:numRef>
          </c:xVal>
          <c:yVal>
            <c:numRef>
              <c:f>Solución!$H$50:$J$50</c:f>
              <c:numCache>
                <c:formatCode>0%</c:formatCode>
                <c:ptCount val="3"/>
                <c:pt idx="0">
                  <c:v>0.39333333333333331</c:v>
                </c:pt>
                <c:pt idx="1">
                  <c:v>0.49333333333333335</c:v>
                </c:pt>
                <c:pt idx="2">
                  <c:v>0.11333333333333333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B1-42FE-A286-E360E041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7056447"/>
        <c:axId val="1247056863"/>
      </c:scatterChart>
      <c:valAx>
        <c:axId val="1247056447"/>
        <c:scaling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7056863"/>
        <c:crosses val="autoZero"/>
        <c:crossBetween val="midCat"/>
      </c:valAx>
      <c:valAx>
        <c:axId val="124705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7056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66674</xdr:rowOff>
    </xdr:from>
    <xdr:to>
      <xdr:col>11</xdr:col>
      <xdr:colOff>495300</xdr:colOff>
      <xdr:row>4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1925" y="66674"/>
          <a:ext cx="8715375" cy="819151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En la siguiente tabla se recogen datos sobre los empleados de una empresa en relación a la edad de los mismos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(variable X)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y el salario bruto anual en miles de euros (variable Y) que éstos perciben anualmente.</a:t>
          </a:r>
        </a:p>
        <a:p>
          <a:pPr algn="l" rtl="0">
            <a:defRPr sz="1000"/>
          </a:pPr>
          <a:endParaRPr lang="es-ES" sz="1200" b="0" i="0" u="none" strike="noStrike" baseline="0">
            <a:solidFill>
              <a:schemeClr val="accent1">
                <a:lumMod val="75000"/>
              </a:schemeClr>
            </a:solidFill>
            <a:latin typeface="Bookman Old Style" panose="02050604050505020204" pitchFamily="18" charset="0"/>
          </a:endParaRPr>
        </a:p>
        <a:p>
          <a:pPr algn="l" rtl="0">
            <a:defRPr sz="1000"/>
          </a:pPr>
          <a:endParaRPr lang="es-ES" sz="1200" b="0" i="0" u="none" strike="noStrike" baseline="0">
            <a:solidFill>
              <a:schemeClr val="accent1">
                <a:lumMod val="75000"/>
              </a:schemeClr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 editAs="oneCell">
    <xdr:from>
      <xdr:col>0</xdr:col>
      <xdr:colOff>161925</xdr:colOff>
      <xdr:row>0</xdr:row>
      <xdr:rowOff>66674</xdr:rowOff>
    </xdr:from>
    <xdr:to>
      <xdr:col>13</xdr:col>
      <xdr:colOff>9525</xdr:colOff>
      <xdr:row>15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66674"/>
          <a:ext cx="9753600" cy="2962276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En la siguiente tabla se recogen datos sobre los empleados de una empresa en relación a la edad de los mismos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(variable X)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y el salario bruto anual en miles de euros (variable Y) que éstos perciben anualmente.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A) (1,5 puntos)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¿Cuál es el salario bruto anual medio?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B) (1,5 puntos)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¿Es representativo?</a:t>
          </a:r>
        </a:p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C) (2 puntos)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 ¿Cuál es la edad más frecuente de los empleados que cobran menos de 45.000 € anuales de salario bruto?</a:t>
          </a:r>
        </a:p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D) (1,5 puntos)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 Calcula la distribución de frecuencias del salario bruto anual de los empleados según la edad de los mismos. Indica a qué perfiles corresponden dichas distribuciones, ¿fila o columna? Indica si las variables son independientes y por qué.</a:t>
          </a:r>
        </a:p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E) (1 punto)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 Realiza una representación gráfica adecuada de las distribuciones anteriores. ¿Qué puedes destacar?</a:t>
          </a:r>
        </a:p>
        <a:p>
          <a:pPr algn="l" rtl="0"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F) (0,5 puntos)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De los empleados que tienen menos de 26 años, ¿qué porcentaje cobra entre 35.000 y 45.000 €?</a:t>
          </a:r>
        </a:p>
        <a:p>
          <a:pPr algn="l" rtl="0">
            <a:spcBef>
              <a:spcPts val="600"/>
            </a:spcBef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G) (1,5 puntos)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¿Qué edad superan sólo el 15% de los empleados?</a:t>
          </a:r>
        </a:p>
        <a:p>
          <a:pPr algn="l" rtl="0"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H) (0,5 puntos)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¿Qué condiciones se deben cumplir para que dos variables sean independientes?</a:t>
          </a:r>
        </a:p>
        <a:p>
          <a:pPr algn="l" rtl="0">
            <a:spcBef>
              <a:spcPts val="600"/>
            </a:spcBef>
            <a:defRPr sz="1000"/>
          </a:pPr>
          <a:endParaRPr lang="es-ES" sz="1200" b="0" i="0" u="none" strike="noStrike" baseline="0">
            <a:solidFill>
              <a:schemeClr val="accent1">
                <a:lumMod val="75000"/>
              </a:schemeClr>
            </a:solidFill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14</xdr:col>
      <xdr:colOff>508000</xdr:colOff>
      <xdr:row>16</xdr:row>
      <xdr:rowOff>57150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9744075" cy="304800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ct val="100000"/>
            </a:lnSpc>
            <a:spcBef>
              <a:spcPts val="0"/>
            </a:spcBef>
            <a:defRPr sz="1000"/>
          </a:pP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En la siguiente tabla se recogen datos sobre los empleados de una empresa en relación a la edad de los mismos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(variable X)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y el salario bruto anual en miles de euros (variable Y) que éstos perciben anualmente.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A) (1,5 puntos)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¿Cuál es el salario bruto anual medio?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B) (1,5 puntos) </a:t>
          </a:r>
          <a:r>
            <a:rPr kumimoji="0" lang="es-ES" sz="1200" b="0" i="0" u="none" strike="noStrike" kern="0" cap="none" spc="0" normalizeH="0" baseline="0" noProof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¿Es representativo?</a:t>
          </a:r>
        </a:p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C) (2 puntos)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 ¿Cuál es la edad más frecuente de los empleados que cobran menos de 45.000 € anuales de salario bruto?</a:t>
          </a:r>
        </a:p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D) (1,5 puntos)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 Calcula la distribución de frecuencias del salario bruto anual de los empleados según la edad de los mismos. Indica a qué perfiles corresponden dichas distribuciones, ¿fila o columna? Indica si las variables son independientes y por qué.</a:t>
          </a:r>
        </a:p>
        <a:p>
          <a:pPr algn="l" rtl="0">
            <a:lnSpc>
              <a:spcPct val="100000"/>
            </a:lnSpc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E) (1 punto)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 Realiza una representación gráfica adecuada de las distribuciones anteriores. ¿Qué puedes destacar?</a:t>
          </a:r>
        </a:p>
        <a:p>
          <a:pPr algn="l" rtl="0"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F) (0,5 puntos)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De los empleados que tienen menos de 26 años, ¿qué porcentaje cobra entre 35.000 y 45.000 €?</a:t>
          </a:r>
        </a:p>
        <a:p>
          <a:pPr algn="l" rtl="0">
            <a:spcBef>
              <a:spcPts val="600"/>
            </a:spcBef>
            <a:defRPr sz="1000"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Bookman Old Style" panose="02050604050505020204" pitchFamily="18" charset="0"/>
              <a:ea typeface="+mn-ea"/>
              <a:cs typeface="+mn-cs"/>
            </a:rPr>
            <a:t>G) (1,5 puntos)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¿Qué edad superan sólo el 15% de los empleados?</a:t>
          </a:r>
        </a:p>
        <a:p>
          <a:pPr algn="l" rtl="0">
            <a:spcBef>
              <a:spcPts val="600"/>
            </a:spcBef>
            <a:defRPr sz="1000"/>
          </a:pPr>
          <a:r>
            <a:rPr lang="es-ES" sz="1200" b="1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H) (0,5 puntos) </a:t>
          </a:r>
          <a:r>
            <a:rPr lang="es-ES" sz="1200" b="0" i="0" u="none" strike="noStrike" baseline="0">
              <a:solidFill>
                <a:schemeClr val="accent1">
                  <a:lumMod val="75000"/>
                </a:schemeClr>
              </a:solidFill>
              <a:latin typeface="Bookman Old Style" panose="02050604050505020204" pitchFamily="18" charset="0"/>
            </a:rPr>
            <a:t>¿Qué condiciones se deben cumplir para que dos variables sean independientes?</a:t>
          </a:r>
        </a:p>
        <a:p>
          <a:pPr algn="l" rtl="0">
            <a:spcBef>
              <a:spcPts val="600"/>
            </a:spcBef>
            <a:defRPr sz="1000"/>
          </a:pPr>
          <a:endParaRPr lang="es-ES" sz="1200" b="0" i="0" u="none" strike="noStrike" baseline="0">
            <a:solidFill>
              <a:schemeClr val="accent1">
                <a:lumMod val="75000"/>
              </a:schemeClr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</xdr:col>
      <xdr:colOff>704850</xdr:colOff>
      <xdr:row>51</xdr:row>
      <xdr:rowOff>9524</xdr:rowOff>
    </xdr:from>
    <xdr:to>
      <xdr:col>13</xdr:col>
      <xdr:colOff>638175</xdr:colOff>
      <xdr:row>63</xdr:row>
      <xdr:rowOff>147636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8:H25"/>
  <sheetViews>
    <sheetView workbookViewId="0">
      <selection activeCell="A15" sqref="A15:XFD15"/>
    </sheetView>
  </sheetViews>
  <sheetFormatPr baseColWidth="10" defaultColWidth="11.44140625" defaultRowHeight="14.4" x14ac:dyDescent="0.3"/>
  <cols>
    <col min="1" max="1" width="11.44140625" style="14"/>
    <col min="2" max="8" width="11.44140625" style="14" customWidth="1"/>
    <col min="9" max="16384" width="11.44140625" style="14"/>
  </cols>
  <sheetData>
    <row r="18" spans="3:8" ht="15" thickBot="1" x14ac:dyDescent="0.35"/>
    <row r="19" spans="3:8" x14ac:dyDescent="0.3">
      <c r="F19" s="19">
        <v>25</v>
      </c>
      <c r="G19" s="20">
        <v>35</v>
      </c>
      <c r="H19" s="21">
        <v>45</v>
      </c>
    </row>
    <row r="20" spans="3:8" ht="15" thickBot="1" x14ac:dyDescent="0.35">
      <c r="F20" s="22">
        <v>35</v>
      </c>
      <c r="G20" s="23">
        <v>45</v>
      </c>
      <c r="H20" s="24">
        <v>55</v>
      </c>
    </row>
    <row r="21" spans="3:8" ht="15" customHeight="1" thickBot="1" x14ac:dyDescent="0.35">
      <c r="E21" s="15" t="s">
        <v>0</v>
      </c>
      <c r="F21" s="25" t="s">
        <v>22</v>
      </c>
      <c r="G21" s="26" t="s">
        <v>23</v>
      </c>
      <c r="H21" s="27" t="s">
        <v>24</v>
      </c>
    </row>
    <row r="22" spans="3:8" x14ac:dyDescent="0.3">
      <c r="C22" s="19">
        <v>18</v>
      </c>
      <c r="D22" s="21">
        <v>26</v>
      </c>
      <c r="E22" s="1" t="s">
        <v>1</v>
      </c>
      <c r="F22" s="29">
        <v>30</v>
      </c>
      <c r="G22" s="30">
        <v>25</v>
      </c>
      <c r="H22" s="31">
        <v>1</v>
      </c>
    </row>
    <row r="23" spans="3:8" x14ac:dyDescent="0.3">
      <c r="C23" s="34">
        <v>26</v>
      </c>
      <c r="D23" s="35">
        <v>36</v>
      </c>
      <c r="E23" s="2" t="s">
        <v>2</v>
      </c>
      <c r="F23" s="36">
        <v>25</v>
      </c>
      <c r="G23" s="37">
        <v>39</v>
      </c>
      <c r="H23" s="38">
        <v>1</v>
      </c>
    </row>
    <row r="24" spans="3:8" x14ac:dyDescent="0.3">
      <c r="C24" s="34">
        <v>36</v>
      </c>
      <c r="D24" s="35">
        <v>50</v>
      </c>
      <c r="E24" s="2" t="s">
        <v>3</v>
      </c>
      <c r="F24" s="36">
        <v>4</v>
      </c>
      <c r="G24" s="37">
        <v>8</v>
      </c>
      <c r="H24" s="38">
        <v>12</v>
      </c>
    </row>
    <row r="25" spans="3:8" ht="15" thickBot="1" x14ac:dyDescent="0.35">
      <c r="C25" s="22">
        <v>50</v>
      </c>
      <c r="D25" s="24">
        <v>65</v>
      </c>
      <c r="E25" s="3" t="s">
        <v>4</v>
      </c>
      <c r="F25" s="41">
        <v>0</v>
      </c>
      <c r="G25" s="42">
        <v>2</v>
      </c>
      <c r="H25" s="43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7:N62"/>
  <sheetViews>
    <sheetView tabSelected="1" topLeftCell="A25" zoomScale="120" zoomScaleNormal="120" workbookViewId="0">
      <selection activeCell="M46" sqref="M46"/>
    </sheetView>
  </sheetViews>
  <sheetFormatPr baseColWidth="10" defaultRowHeight="14.4" x14ac:dyDescent="0.3"/>
  <cols>
    <col min="1" max="1" width="7.6640625" customWidth="1"/>
    <col min="2" max="2" width="12.5546875" customWidth="1"/>
    <col min="3" max="4" width="10.109375" customWidth="1"/>
    <col min="5" max="5" width="10.88671875" customWidth="1"/>
    <col min="6" max="6" width="10.6640625" bestFit="1" customWidth="1"/>
    <col min="7" max="7" width="11.33203125" customWidth="1"/>
    <col min="8" max="9" width="9" customWidth="1"/>
    <col min="10" max="10" width="8.88671875" customWidth="1"/>
    <col min="11" max="11" width="9.44140625" customWidth="1"/>
    <col min="12" max="14" width="10.109375" customWidth="1"/>
    <col min="15" max="15" width="20" customWidth="1"/>
  </cols>
  <sheetData>
    <row r="17" spans="1:14" ht="15" thickBot="1" x14ac:dyDescent="0.35"/>
    <row r="18" spans="1:14" s="14" customFormat="1" ht="16.2" thickBot="1" x14ac:dyDescent="0.35">
      <c r="D18" s="15" t="s">
        <v>8</v>
      </c>
      <c r="E18" s="16">
        <f>(E19+E20)/2</f>
        <v>30</v>
      </c>
      <c r="F18" s="17">
        <f t="shared" ref="F18:G18" si="0">(F19+F20)/2</f>
        <v>40</v>
      </c>
      <c r="G18" s="18">
        <f t="shared" si="0"/>
        <v>50</v>
      </c>
    </row>
    <row r="19" spans="1:14" s="14" customFormat="1" x14ac:dyDescent="0.3">
      <c r="E19" s="19">
        <v>25</v>
      </c>
      <c r="F19" s="20">
        <v>35</v>
      </c>
      <c r="G19" s="21">
        <v>45</v>
      </c>
    </row>
    <row r="20" spans="1:14" s="14" customFormat="1" ht="15" thickBot="1" x14ac:dyDescent="0.35">
      <c r="E20" s="22">
        <v>35</v>
      </c>
      <c r="F20" s="23">
        <v>45</v>
      </c>
      <c r="G20" s="24">
        <v>55</v>
      </c>
    </row>
    <row r="21" spans="1:14" s="14" customFormat="1" ht="15" customHeight="1" thickBot="1" x14ac:dyDescent="0.35">
      <c r="A21" s="15" t="s">
        <v>7</v>
      </c>
      <c r="D21" s="15" t="s">
        <v>0</v>
      </c>
      <c r="E21" s="25" t="s">
        <v>22</v>
      </c>
      <c r="F21" s="26" t="s">
        <v>23</v>
      </c>
      <c r="G21" s="27" t="s">
        <v>24</v>
      </c>
      <c r="H21" s="27" t="s">
        <v>5</v>
      </c>
      <c r="I21" s="27" t="s">
        <v>58</v>
      </c>
      <c r="J21" s="27" t="s">
        <v>16</v>
      </c>
      <c r="K21" s="27" t="s">
        <v>18</v>
      </c>
      <c r="L21" s="27" t="s">
        <v>19</v>
      </c>
      <c r="M21" s="27" t="s">
        <v>26</v>
      </c>
      <c r="N21" s="27" t="s">
        <v>27</v>
      </c>
    </row>
    <row r="22" spans="1:14" s="14" customFormat="1" ht="15" thickBot="1" x14ac:dyDescent="0.35">
      <c r="A22" s="28">
        <f>(B22+C22)/2</f>
        <v>22</v>
      </c>
      <c r="B22" s="19">
        <v>18</v>
      </c>
      <c r="C22" s="21">
        <v>26</v>
      </c>
      <c r="D22" s="1" t="s">
        <v>1</v>
      </c>
      <c r="E22" s="29">
        <v>30</v>
      </c>
      <c r="F22" s="30">
        <v>25</v>
      </c>
      <c r="G22" s="31">
        <v>1</v>
      </c>
      <c r="H22" s="32">
        <f>SUM(E22:G22)</f>
        <v>56</v>
      </c>
      <c r="I22" s="66">
        <f>H22/$H$26</f>
        <v>0.37333333333333335</v>
      </c>
      <c r="J22" s="32">
        <f>SUM(E22:F22)</f>
        <v>55</v>
      </c>
      <c r="K22" s="32">
        <f>C22-B22</f>
        <v>8</v>
      </c>
      <c r="L22" s="51">
        <f>J22/K22</f>
        <v>6.875</v>
      </c>
      <c r="M22" s="32">
        <f>H22</f>
        <v>56</v>
      </c>
      <c r="N22" s="66">
        <f>M22/$M$25</f>
        <v>0.37333333333333335</v>
      </c>
    </row>
    <row r="23" spans="1:14" s="14" customFormat="1" ht="15" thickBot="1" x14ac:dyDescent="0.35">
      <c r="A23" s="33">
        <f t="shared" ref="A23:A25" si="1">(B23+C23)/2</f>
        <v>31</v>
      </c>
      <c r="B23" s="34">
        <v>26</v>
      </c>
      <c r="C23" s="35">
        <v>36</v>
      </c>
      <c r="D23" s="2" t="s">
        <v>2</v>
      </c>
      <c r="E23" s="36">
        <v>25</v>
      </c>
      <c r="F23" s="37">
        <v>39</v>
      </c>
      <c r="G23" s="38">
        <v>1</v>
      </c>
      <c r="H23" s="39">
        <f t="shared" ref="H23:H25" si="2">SUM(E23:G23)</f>
        <v>65</v>
      </c>
      <c r="I23" s="66">
        <f t="shared" ref="I23:I28" si="3">H23/$H$26</f>
        <v>0.43333333333333335</v>
      </c>
      <c r="J23" s="39">
        <f t="shared" ref="J23:J25" si="4">SUM(E23:F23)</f>
        <v>64</v>
      </c>
      <c r="K23" s="39">
        <f t="shared" ref="K23:K25" si="5">C23-B23</f>
        <v>10</v>
      </c>
      <c r="L23" s="12">
        <f t="shared" ref="L23:L25" si="6">J23/K23</f>
        <v>6.4</v>
      </c>
      <c r="M23" s="39">
        <f>M22+H23</f>
        <v>121</v>
      </c>
      <c r="N23" s="67">
        <f t="shared" ref="N23:N25" si="7">M23/$M$25</f>
        <v>0.80666666666666664</v>
      </c>
    </row>
    <row r="24" spans="1:14" s="14" customFormat="1" ht="15" thickBot="1" x14ac:dyDescent="0.35">
      <c r="A24" s="33">
        <f t="shared" si="1"/>
        <v>43</v>
      </c>
      <c r="B24" s="34">
        <v>36</v>
      </c>
      <c r="C24" s="35">
        <v>50</v>
      </c>
      <c r="D24" s="2" t="s">
        <v>3</v>
      </c>
      <c r="E24" s="36">
        <v>4</v>
      </c>
      <c r="F24" s="37">
        <v>8</v>
      </c>
      <c r="G24" s="38">
        <v>12</v>
      </c>
      <c r="H24" s="39">
        <f t="shared" si="2"/>
        <v>24</v>
      </c>
      <c r="I24" s="66">
        <f t="shared" si="3"/>
        <v>0.16</v>
      </c>
      <c r="J24" s="39">
        <f>SUM(E24:F24)</f>
        <v>12</v>
      </c>
      <c r="K24" s="39">
        <f t="shared" si="5"/>
        <v>14</v>
      </c>
      <c r="L24" s="12">
        <f t="shared" si="6"/>
        <v>0.8571428571428571</v>
      </c>
      <c r="M24" s="39">
        <f t="shared" ref="M24:M25" si="8">M23+H24</f>
        <v>145</v>
      </c>
      <c r="N24" s="69">
        <f t="shared" si="7"/>
        <v>0.96666666666666667</v>
      </c>
    </row>
    <row r="25" spans="1:14" s="14" customFormat="1" ht="15" thickBot="1" x14ac:dyDescent="0.35">
      <c r="A25" s="40">
        <f t="shared" si="1"/>
        <v>57.5</v>
      </c>
      <c r="B25" s="22">
        <v>50</v>
      </c>
      <c r="C25" s="24">
        <v>65</v>
      </c>
      <c r="D25" s="3" t="s">
        <v>4</v>
      </c>
      <c r="E25" s="41">
        <v>0</v>
      </c>
      <c r="F25" s="42">
        <v>2</v>
      </c>
      <c r="G25" s="43">
        <v>3</v>
      </c>
      <c r="H25" s="44">
        <f t="shared" si="2"/>
        <v>5</v>
      </c>
      <c r="I25" s="66">
        <f t="shared" si="3"/>
        <v>3.3333333333333333E-2</v>
      </c>
      <c r="J25" s="44">
        <f>SUM(E25:F25)</f>
        <v>2</v>
      </c>
      <c r="K25" s="44">
        <f t="shared" si="5"/>
        <v>15</v>
      </c>
      <c r="L25" s="13">
        <f t="shared" si="6"/>
        <v>0.13333333333333333</v>
      </c>
      <c r="M25" s="44">
        <f t="shared" si="8"/>
        <v>150</v>
      </c>
      <c r="N25" s="68">
        <f t="shared" si="7"/>
        <v>1</v>
      </c>
    </row>
    <row r="26" spans="1:14" s="14" customFormat="1" ht="15" thickBot="1" x14ac:dyDescent="0.35">
      <c r="D26" s="4" t="s">
        <v>6</v>
      </c>
      <c r="E26" s="45">
        <f>SUM(E22:E25)</f>
        <v>59</v>
      </c>
      <c r="F26" s="46">
        <f t="shared" ref="F26:G26" si="9">SUM(F22:F25)</f>
        <v>74</v>
      </c>
      <c r="G26" s="44">
        <f t="shared" si="9"/>
        <v>17</v>
      </c>
      <c r="H26" s="47">
        <f>SUM(H22:H25)</f>
        <v>150</v>
      </c>
    </row>
    <row r="27" spans="1:14" s="14" customFormat="1" ht="15" thickBot="1" x14ac:dyDescent="0.35">
      <c r="D27" s="4" t="s">
        <v>9</v>
      </c>
      <c r="E27" s="45">
        <f>E26*E18</f>
        <v>1770</v>
      </c>
      <c r="F27" s="46">
        <f t="shared" ref="F27:G27" si="10">F26*F18</f>
        <v>2960</v>
      </c>
      <c r="G27" s="44">
        <f t="shared" si="10"/>
        <v>850</v>
      </c>
      <c r="H27" s="47">
        <f>SUM(E27:G27)</f>
        <v>5580</v>
      </c>
    </row>
    <row r="28" spans="1:14" s="14" customFormat="1" ht="15" thickBot="1" x14ac:dyDescent="0.35">
      <c r="D28" s="4" t="s">
        <v>10</v>
      </c>
      <c r="E28" s="45">
        <f>E27*E18</f>
        <v>53100</v>
      </c>
      <c r="F28" s="46">
        <f t="shared" ref="F28:G28" si="11">F27*F18</f>
        <v>118400</v>
      </c>
      <c r="G28" s="44">
        <f t="shared" si="11"/>
        <v>42500</v>
      </c>
      <c r="H28" s="47">
        <f>SUM(E28:G28)</f>
        <v>214000</v>
      </c>
    </row>
    <row r="29" spans="1:14" s="14" customFormat="1" x14ac:dyDescent="0.3">
      <c r="D29"/>
      <c r="E29"/>
      <c r="F29"/>
      <c r="G29"/>
      <c r="H29"/>
      <c r="I29"/>
    </row>
    <row r="31" spans="1:14" ht="15" thickBot="1" x14ac:dyDescent="0.35"/>
    <row r="32" spans="1:14" x14ac:dyDescent="0.3">
      <c r="A32" t="s">
        <v>28</v>
      </c>
      <c r="B32" s="5" t="s">
        <v>11</v>
      </c>
      <c r="C32" s="49">
        <f>H27/H26</f>
        <v>37.200000000000003</v>
      </c>
      <c r="D32" s="6" t="s">
        <v>14</v>
      </c>
      <c r="F32" s="48" t="s">
        <v>31</v>
      </c>
      <c r="G32" t="s">
        <v>32</v>
      </c>
    </row>
    <row r="33" spans="1:10" x14ac:dyDescent="0.3">
      <c r="B33" s="7" t="s">
        <v>12</v>
      </c>
      <c r="C33" s="8">
        <f>H28/H26-C32^2</f>
        <v>42.826666666666597</v>
      </c>
      <c r="D33" s="9" t="s">
        <v>15</v>
      </c>
      <c r="G33" t="s">
        <v>34</v>
      </c>
    </row>
    <row r="34" spans="1:10" ht="15" thickBot="1" x14ac:dyDescent="0.35">
      <c r="B34" s="7" t="s">
        <v>17</v>
      </c>
      <c r="C34" s="8">
        <f>SQRT(C33)</f>
        <v>6.5442086356309419</v>
      </c>
      <c r="D34" s="9" t="s">
        <v>14</v>
      </c>
    </row>
    <row r="35" spans="1:10" ht="16.2" thickBot="1" x14ac:dyDescent="0.35">
      <c r="B35" s="10" t="s">
        <v>13</v>
      </c>
      <c r="C35" s="50">
        <f>C34/C32</f>
        <v>0.17591958697932639</v>
      </c>
      <c r="D35" s="11"/>
      <c r="G35" s="15" t="s">
        <v>0</v>
      </c>
      <c r="H35" s="25" t="s">
        <v>22</v>
      </c>
      <c r="I35" s="26" t="s">
        <v>23</v>
      </c>
      <c r="J35" s="27" t="s">
        <v>24</v>
      </c>
    </row>
    <row r="36" spans="1:10" x14ac:dyDescent="0.3">
      <c r="B36" s="63" t="s">
        <v>29</v>
      </c>
      <c r="C36" s="53"/>
      <c r="D36" s="52"/>
      <c r="G36" s="1" t="s">
        <v>1</v>
      </c>
      <c r="H36" s="54">
        <f>E22/$H22</f>
        <v>0.5357142857142857</v>
      </c>
      <c r="I36" s="70">
        <f>F22/$H22</f>
        <v>0.44642857142857145</v>
      </c>
      <c r="J36" s="56">
        <f>G22/$H22</f>
        <v>1.7857142857142856E-2</v>
      </c>
    </row>
    <row r="37" spans="1:10" x14ac:dyDescent="0.3">
      <c r="G37" s="2" t="s">
        <v>2</v>
      </c>
      <c r="H37" s="57">
        <f t="shared" ref="H36:H40" si="12">E23/$H23</f>
        <v>0.38461538461538464</v>
      </c>
      <c r="I37" s="58">
        <f>F23/$H23</f>
        <v>0.6</v>
      </c>
      <c r="J37" s="59">
        <f>G23/$H23</f>
        <v>1.5384615384615385E-2</v>
      </c>
    </row>
    <row r="38" spans="1:10" x14ac:dyDescent="0.3">
      <c r="A38" t="s">
        <v>21</v>
      </c>
      <c r="B38" t="s">
        <v>30</v>
      </c>
      <c r="C38" s="64">
        <f>B22+(L23/(0+L23))*K22</f>
        <v>26</v>
      </c>
      <c r="D38" t="s">
        <v>20</v>
      </c>
      <c r="G38" s="2" t="s">
        <v>3</v>
      </c>
      <c r="H38" s="57">
        <f t="shared" si="12"/>
        <v>0.16666666666666666</v>
      </c>
      <c r="I38" s="58">
        <f>F24/$H24</f>
        <v>0.33333333333333331</v>
      </c>
      <c r="J38" s="59">
        <f>G24/$H24</f>
        <v>0.5</v>
      </c>
    </row>
    <row r="39" spans="1:10" ht="15" thickBot="1" x14ac:dyDescent="0.35">
      <c r="B39" t="s">
        <v>54</v>
      </c>
      <c r="G39" s="3" t="s">
        <v>4</v>
      </c>
      <c r="H39" s="60">
        <f t="shared" si="12"/>
        <v>0</v>
      </c>
      <c r="I39" s="61">
        <f>F25/$H25</f>
        <v>0.4</v>
      </c>
      <c r="J39" s="62">
        <f>G25/$H25</f>
        <v>0.6</v>
      </c>
    </row>
    <row r="40" spans="1:10" ht="15" thickBot="1" x14ac:dyDescent="0.35">
      <c r="B40" t="s">
        <v>55</v>
      </c>
      <c r="G40" s="4" t="s">
        <v>25</v>
      </c>
      <c r="H40" s="60">
        <f t="shared" si="12"/>
        <v>0.39333333333333331</v>
      </c>
      <c r="I40" s="61">
        <f>F26/$H26</f>
        <v>0.49333333333333335</v>
      </c>
      <c r="J40" s="62">
        <f>G26/$H26</f>
        <v>0.11333333333333333</v>
      </c>
    </row>
    <row r="42" spans="1:10" x14ac:dyDescent="0.3">
      <c r="A42" t="s">
        <v>37</v>
      </c>
      <c r="B42" t="s">
        <v>38</v>
      </c>
      <c r="F42" s="48" t="s">
        <v>33</v>
      </c>
      <c r="G42" s="65" t="s">
        <v>35</v>
      </c>
    </row>
    <row r="43" spans="1:10" x14ac:dyDescent="0.3">
      <c r="B43" t="s">
        <v>41</v>
      </c>
      <c r="F43" s="48"/>
      <c r="G43" s="65" t="s">
        <v>36</v>
      </c>
    </row>
    <row r="44" spans="1:10" ht="15" thickBot="1" x14ac:dyDescent="0.35">
      <c r="B44" t="s">
        <v>39</v>
      </c>
    </row>
    <row r="45" spans="1:10" ht="16.2" thickBot="1" x14ac:dyDescent="0.35">
      <c r="B45" t="s">
        <v>40</v>
      </c>
      <c r="G45" s="15" t="s">
        <v>0</v>
      </c>
      <c r="H45" s="25">
        <f>E18</f>
        <v>30</v>
      </c>
      <c r="I45" s="25">
        <f>F18</f>
        <v>40</v>
      </c>
      <c r="J45" s="25">
        <f>G18</f>
        <v>50</v>
      </c>
    </row>
    <row r="46" spans="1:10" x14ac:dyDescent="0.3">
      <c r="B46" t="s">
        <v>45</v>
      </c>
      <c r="G46" s="1" t="s">
        <v>1</v>
      </c>
      <c r="H46" s="54">
        <f>E22/$H22</f>
        <v>0.5357142857142857</v>
      </c>
      <c r="I46" s="55">
        <f>F22/$H22</f>
        <v>0.44642857142857145</v>
      </c>
      <c r="J46" s="56">
        <f>G22/$H22</f>
        <v>1.7857142857142856E-2</v>
      </c>
    </row>
    <row r="47" spans="1:10" x14ac:dyDescent="0.3">
      <c r="G47" s="2" t="s">
        <v>2</v>
      </c>
      <c r="H47" s="57">
        <f t="shared" ref="H46:H50" si="13">E23/$H23</f>
        <v>0.38461538461538464</v>
      </c>
      <c r="I47" s="58">
        <f>F23/$H23</f>
        <v>0.6</v>
      </c>
      <c r="J47" s="59">
        <f>G23/$H23</f>
        <v>1.5384615384615385E-2</v>
      </c>
    </row>
    <row r="48" spans="1:10" x14ac:dyDescent="0.3">
      <c r="A48" t="s">
        <v>42</v>
      </c>
      <c r="B48" t="s">
        <v>43</v>
      </c>
      <c r="G48" s="2" t="s">
        <v>3</v>
      </c>
      <c r="H48" s="57">
        <f t="shared" si="13"/>
        <v>0.16666666666666666</v>
      </c>
      <c r="I48" s="58">
        <f>F24/$H24</f>
        <v>0.33333333333333331</v>
      </c>
      <c r="J48" s="59">
        <f>G24/$H24</f>
        <v>0.5</v>
      </c>
    </row>
    <row r="49" spans="1:10" ht="15" thickBot="1" x14ac:dyDescent="0.35">
      <c r="G49" s="3" t="s">
        <v>4</v>
      </c>
      <c r="H49" s="60">
        <f t="shared" si="13"/>
        <v>0</v>
      </c>
      <c r="I49" s="61">
        <f>F25/$H25</f>
        <v>0.4</v>
      </c>
      <c r="J49" s="62">
        <f>G25/$H25</f>
        <v>0.6</v>
      </c>
    </row>
    <row r="50" spans="1:10" ht="16.2" thickBot="1" x14ac:dyDescent="0.4">
      <c r="B50" t="s">
        <v>44</v>
      </c>
      <c r="C50" s="71">
        <f>B24+((0.85-N23)/I24)*K24</f>
        <v>39.791666666666664</v>
      </c>
      <c r="D50" t="s">
        <v>20</v>
      </c>
      <c r="G50" s="4" t="s">
        <v>25</v>
      </c>
      <c r="H50" s="60">
        <f t="shared" si="13"/>
        <v>0.39333333333333331</v>
      </c>
      <c r="I50" s="61">
        <f>F26/$H26</f>
        <v>0.49333333333333335</v>
      </c>
      <c r="J50" s="62">
        <f>G26/$H26</f>
        <v>0.11333333333333333</v>
      </c>
    </row>
    <row r="51" spans="1:10" x14ac:dyDescent="0.3">
      <c r="B51" t="s">
        <v>56</v>
      </c>
    </row>
    <row r="52" spans="1:10" x14ac:dyDescent="0.3">
      <c r="B52" t="s">
        <v>57</v>
      </c>
    </row>
    <row r="54" spans="1:10" x14ac:dyDescent="0.3">
      <c r="A54" t="s">
        <v>46</v>
      </c>
      <c r="B54" s="71" t="s">
        <v>47</v>
      </c>
    </row>
    <row r="55" spans="1:10" x14ac:dyDescent="0.3">
      <c r="B55" t="s">
        <v>48</v>
      </c>
    </row>
    <row r="56" spans="1:10" x14ac:dyDescent="0.3">
      <c r="B56" s="71" t="s">
        <v>49</v>
      </c>
    </row>
    <row r="57" spans="1:10" x14ac:dyDescent="0.3">
      <c r="B57" t="s">
        <v>48</v>
      </c>
    </row>
    <row r="58" spans="1:10" x14ac:dyDescent="0.3">
      <c r="B58" s="71" t="s">
        <v>50</v>
      </c>
    </row>
    <row r="59" spans="1:10" x14ac:dyDescent="0.3">
      <c r="B59" s="71" t="s">
        <v>51</v>
      </c>
    </row>
    <row r="60" spans="1:10" x14ac:dyDescent="0.3">
      <c r="B60" s="71" t="s">
        <v>52</v>
      </c>
    </row>
    <row r="62" spans="1:10" x14ac:dyDescent="0.3">
      <c r="B62" s="72" t="s">
        <v>53</v>
      </c>
    </row>
  </sheetData>
  <phoneticPr fontId="4" type="noConversion"/>
  <pageMargins left="0.25" right="7.0000000000000007E-2" top="0.14000000000000001" bottom="0.18" header="0.09" footer="0.3"/>
  <pageSetup paperSize="9" orientation="landscape" horizontalDpi="1200" verticalDpi="1200" r:id="rId1"/>
  <ignoredErrors>
    <ignoredError sqref="J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</vt:lpstr>
      <vt:lpstr>Solución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 de Windows</cp:lastModifiedBy>
  <cp:lastPrinted>2019-04-10T09:34:36Z</cp:lastPrinted>
  <dcterms:created xsi:type="dcterms:W3CDTF">2013-04-17T12:02:21Z</dcterms:created>
  <dcterms:modified xsi:type="dcterms:W3CDTF">2022-03-28T11:02:34Z</dcterms:modified>
</cp:coreProperties>
</file>