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 IIS\Desktop\"/>
    </mc:Choice>
  </mc:AlternateContent>
  <xr:revisionPtr revIDLastSave="0" documentId="13_ncr:1_{C8C0408E-EDDD-44A9-9E51-E1C477E5EB6C}" xr6:coauthVersionLast="47" xr6:coauthVersionMax="47" xr10:uidLastSave="{00000000-0000-0000-0000-000000000000}"/>
  <bookViews>
    <workbookView xWindow="-108" yWindow="-108" windowWidth="23256" windowHeight="12576" tabRatio="783" activeTab="1" xr2:uid="{00000000-000D-0000-FFFF-FFFF00000000}"/>
  </bookViews>
  <sheets>
    <sheet name="Enunciado" sheetId="12" r:id="rId1"/>
    <sheet name="Solución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3" l="1"/>
  <c r="K26" i="13"/>
  <c r="K27" i="13"/>
  <c r="K25" i="13"/>
  <c r="S45" i="13"/>
  <c r="R35" i="13"/>
  <c r="Q35" i="13"/>
  <c r="H30" i="13"/>
  <c r="G30" i="13"/>
  <c r="F30" i="13"/>
  <c r="E30" i="13"/>
  <c r="H29" i="13"/>
  <c r="H31" i="13" s="1"/>
  <c r="G29" i="13"/>
  <c r="G31" i="13" s="1"/>
  <c r="F29" i="13"/>
  <c r="F31" i="13" s="1"/>
  <c r="E29" i="13"/>
  <c r="E31" i="13" s="1"/>
  <c r="H28" i="13"/>
  <c r="S44" i="13" s="1"/>
  <c r="G28" i="13"/>
  <c r="R37" i="13" s="1"/>
  <c r="F28" i="13"/>
  <c r="Q44" i="13" s="1"/>
  <c r="E28" i="13"/>
  <c r="P46" i="13" s="1"/>
  <c r="I27" i="13"/>
  <c r="A27" i="13"/>
  <c r="O46" i="13" s="1"/>
  <c r="I26" i="13"/>
  <c r="A26" i="13"/>
  <c r="O45" i="13" s="1"/>
  <c r="I25" i="13"/>
  <c r="N25" i="13" s="1"/>
  <c r="A25" i="13"/>
  <c r="O44" i="13" s="1"/>
  <c r="H21" i="13"/>
  <c r="G21" i="13"/>
  <c r="F21" i="13"/>
  <c r="E21" i="13"/>
  <c r="N26" i="13" l="1"/>
  <c r="L26" i="13"/>
  <c r="M26" i="13" s="1"/>
  <c r="S35" i="13"/>
  <c r="S46" i="13"/>
  <c r="S37" i="13"/>
  <c r="S36" i="13"/>
  <c r="L27" i="13"/>
  <c r="M27" i="13" s="1"/>
  <c r="Q36" i="13"/>
  <c r="R44" i="13"/>
  <c r="P45" i="13"/>
  <c r="Q46" i="13"/>
  <c r="L25" i="13"/>
  <c r="P35" i="13"/>
  <c r="R36" i="13"/>
  <c r="P37" i="13"/>
  <c r="Q45" i="13"/>
  <c r="R46" i="13"/>
  <c r="Q37" i="13"/>
  <c r="P44" i="13"/>
  <c r="R45" i="13"/>
  <c r="I28" i="13"/>
  <c r="P36" i="13"/>
  <c r="T44" i="13" l="1"/>
  <c r="J27" i="13"/>
  <c r="J25" i="13"/>
  <c r="J26" i="13"/>
  <c r="N27" i="13"/>
  <c r="O26" i="13" s="1"/>
  <c r="T35" i="13"/>
  <c r="T46" i="13"/>
  <c r="L28" i="13"/>
  <c r="D45" i="13" s="1"/>
  <c r="M25" i="13"/>
  <c r="M28" i="13" s="1"/>
  <c r="F39" i="13"/>
  <c r="H38" i="13"/>
  <c r="T36" i="13"/>
  <c r="F37" i="13"/>
  <c r="E39" i="13"/>
  <c r="G38" i="13"/>
  <c r="E37" i="13"/>
  <c r="H39" i="13"/>
  <c r="F38" i="13"/>
  <c r="H37" i="13"/>
  <c r="T45" i="13"/>
  <c r="G39" i="13"/>
  <c r="E38" i="13"/>
  <c r="G37" i="13"/>
  <c r="T37" i="13"/>
  <c r="J28" i="13" l="1"/>
  <c r="D47" i="13"/>
  <c r="D48" i="13" s="1"/>
  <c r="D49" i="13" s="1"/>
  <c r="O27" i="13"/>
  <c r="O25" i="13"/>
  <c r="D56" i="13" s="1"/>
  <c r="G40" i="13"/>
  <c r="H40" i="13"/>
  <c r="I39" i="13"/>
  <c r="I38" i="13"/>
  <c r="E40" i="13"/>
  <c r="I37" i="13"/>
  <c r="F40" i="13"/>
  <c r="I40" i="13" l="1"/>
</calcChain>
</file>

<file path=xl/sharedStrings.xml><?xml version="1.0" encoding="utf-8"?>
<sst xmlns="http://schemas.openxmlformats.org/spreadsheetml/2006/main" count="83" uniqueCount="48">
  <si>
    <t>X/Y</t>
  </si>
  <si>
    <t>0-5</t>
  </si>
  <si>
    <t>9-10</t>
  </si>
  <si>
    <t>0-10</t>
  </si>
  <si>
    <t>10-20</t>
  </si>
  <si>
    <t>20-30</t>
  </si>
  <si>
    <t>ni.</t>
  </si>
  <si>
    <t>n.j</t>
  </si>
  <si>
    <t>ni.xi</t>
  </si>
  <si>
    <t>xi</t>
  </si>
  <si>
    <t>A)</t>
  </si>
  <si>
    <t>Media(X)</t>
  </si>
  <si>
    <t>horas</t>
  </si>
  <si>
    <t>B)</t>
  </si>
  <si>
    <t>ni.xi2</t>
  </si>
  <si>
    <r>
      <t>horas</t>
    </r>
    <r>
      <rPr>
        <vertAlign val="superscript"/>
        <sz val="11"/>
        <color theme="1"/>
        <rFont val="Calibri"/>
        <family val="2"/>
        <scheme val="minor"/>
      </rPr>
      <t>2</t>
    </r>
  </si>
  <si>
    <t>S(X)</t>
  </si>
  <si>
    <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(X)</t>
    </r>
  </si>
  <si>
    <t>CV</t>
  </si>
  <si>
    <t>&gt;0,2 implica que la media no es representativa</t>
  </si>
  <si>
    <t>C)</t>
  </si>
  <si>
    <t>Marginal</t>
  </si>
  <si>
    <t>D)</t>
  </si>
  <si>
    <t>yi</t>
  </si>
  <si>
    <t>ai</t>
  </si>
  <si>
    <t>di.</t>
  </si>
  <si>
    <t>E)</t>
  </si>
  <si>
    <t>nj|X&gt;10</t>
  </si>
  <si>
    <t>Ni.</t>
  </si>
  <si>
    <t>Mo(Y|X&gt;10)</t>
  </si>
  <si>
    <t>puntos</t>
  </si>
  <si>
    <t>F)</t>
  </si>
  <si>
    <t>G)</t>
  </si>
  <si>
    <t>C3(X)</t>
  </si>
  <si>
    <t>5-7,5</t>
  </si>
  <si>
    <t>7,5-9</t>
  </si>
  <si>
    <r>
      <t>Nos preguntan por el valor de una frecuencia relativa conjunta. La respuesta es</t>
    </r>
    <r>
      <rPr>
        <sz val="11"/>
        <color rgb="FFFF0000"/>
        <rFont val="Calibri"/>
        <family val="2"/>
        <scheme val="minor"/>
      </rPr>
      <t xml:space="preserve"> 15%</t>
    </r>
  </si>
  <si>
    <t>Se trata de los perfiles columna</t>
  </si>
  <si>
    <t>Son variables dependientes puesto que los perfiles son diferentes</t>
  </si>
  <si>
    <t xml:space="preserve">La representación gráfica consiste en los correspondientes polígonos de frecuencia </t>
  </si>
  <si>
    <t>las hemos puesto en una nueva tabla, por dejar cada apartado más separado</t>
  </si>
  <si>
    <t>Para ello necesitamos las marcas de clase de la variable X. En vez de ponerlas en la tabla anterior,</t>
  </si>
  <si>
    <t>Nos piden el tercer cuartil de la variable horas de estudio (X)</t>
  </si>
  <si>
    <t>Como en el intervalo [10, 20] se alcanza exactamente la frecuencia acumulada del 75%</t>
  </si>
  <si>
    <t>el cuantil solicitado coincide con el extremo superior de dicho intervalo</t>
  </si>
  <si>
    <t>Fi.</t>
  </si>
  <si>
    <t>fi.</t>
  </si>
  <si>
    <r>
      <t>Busco el intervalo que presenta mayor densidad (</t>
    </r>
    <r>
      <rPr>
        <sz val="11"/>
        <color rgb="FFFF0000"/>
        <rFont val="Calibri"/>
        <family val="2"/>
        <scheme val="minor"/>
      </rPr>
      <t>14,67</t>
    </r>
    <r>
      <rPr>
        <sz val="11"/>
        <color theme="1"/>
        <rFont val="Calibri"/>
        <family val="2"/>
        <scheme val="minor"/>
      </rPr>
      <t>) y aplico fórmula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</si>
</sst>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quotePrefix="1" applyFill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5" xfId="0" quotePrefix="1" applyFont="1" applyFill="1" applyBorder="1" applyAlignment="1">
      <alignment horizontal="center"/>
    </xf>
    <xf numFmtId="0" fontId="3" fillId="3" borderId="14" xfId="0" quotePrefix="1" applyFont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3" fillId="3" borderId="16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3" fillId="3" borderId="17" xfId="0" quotePrefix="1" applyFont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3" fillId="3" borderId="1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9" fontId="0" fillId="2" borderId="1" xfId="9" applyFont="1" applyFill="1" applyBorder="1" applyAlignment="1">
      <alignment horizontal="center"/>
    </xf>
    <xf numFmtId="9" fontId="0" fillId="2" borderId="0" xfId="9" applyFont="1" applyFill="1" applyAlignment="1">
      <alignment horizontal="center"/>
    </xf>
    <xf numFmtId="9" fontId="0" fillId="2" borderId="2" xfId="9" applyFont="1" applyFill="1" applyBorder="1" applyAlignment="1">
      <alignment horizontal="center"/>
    </xf>
    <xf numFmtId="9" fontId="0" fillId="2" borderId="3" xfId="9" applyFont="1" applyFill="1" applyBorder="1" applyAlignment="1">
      <alignment horizontal="center"/>
    </xf>
    <xf numFmtId="9" fontId="0" fillId="2" borderId="4" xfId="9" applyFont="1" applyFill="1" applyBorder="1" applyAlignment="1">
      <alignment horizontal="center"/>
    </xf>
    <xf numFmtId="9" fontId="0" fillId="2" borderId="5" xfId="9" applyFont="1" applyFill="1" applyBorder="1" applyAlignment="1">
      <alignment horizontal="center"/>
    </xf>
    <xf numFmtId="9" fontId="0" fillId="2" borderId="1" xfId="9" applyNumberFormat="1" applyFont="1" applyFill="1" applyBorder="1" applyAlignment="1">
      <alignment horizontal="center"/>
    </xf>
    <xf numFmtId="9" fontId="0" fillId="2" borderId="0" xfId="9" applyNumberFormat="1" applyFont="1" applyFill="1" applyAlignment="1">
      <alignment horizontal="center"/>
    </xf>
    <xf numFmtId="9" fontId="0" fillId="2" borderId="2" xfId="9" applyNumberFormat="1" applyFont="1" applyFill="1" applyBorder="1" applyAlignment="1">
      <alignment horizontal="center"/>
    </xf>
    <xf numFmtId="9" fontId="0" fillId="2" borderId="3" xfId="9" applyNumberFormat="1" applyFont="1" applyFill="1" applyBorder="1" applyAlignment="1">
      <alignment horizontal="center"/>
    </xf>
    <xf numFmtId="9" fontId="0" fillId="2" borderId="4" xfId="9" applyNumberFormat="1" applyFont="1" applyFill="1" applyBorder="1" applyAlignment="1">
      <alignment horizontal="center"/>
    </xf>
    <xf numFmtId="9" fontId="0" fillId="2" borderId="5" xfId="9" applyNumberFormat="1" applyFont="1" applyFill="1" applyBorder="1" applyAlignment="1">
      <alignment horizontal="center"/>
    </xf>
    <xf numFmtId="9" fontId="0" fillId="4" borderId="2" xfId="9" applyNumberFormat="1" applyFont="1" applyFill="1" applyBorder="1" applyAlignment="1">
      <alignment horizontal="center"/>
    </xf>
    <xf numFmtId="9" fontId="0" fillId="4" borderId="5" xfId="9" applyNumberFormat="1" applyFont="1" applyFill="1" applyBorder="1" applyAlignment="1">
      <alignment horizontal="center"/>
    </xf>
    <xf numFmtId="0" fontId="3" fillId="0" borderId="0" xfId="0" applyFont="1"/>
    <xf numFmtId="9" fontId="0" fillId="4" borderId="13" xfId="9" applyFont="1" applyFill="1" applyBorder="1" applyAlignment="1">
      <alignment horizontal="center"/>
    </xf>
    <xf numFmtId="9" fontId="0" fillId="4" borderId="15" xfId="9" applyFont="1" applyFill="1" applyBorder="1" applyAlignment="1">
      <alignment horizontal="center"/>
    </xf>
    <xf numFmtId="9" fontId="0" fillId="4" borderId="14" xfId="9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3" borderId="2" xfId="0" quotePrefix="1" applyFont="1" applyFill="1" applyBorder="1" applyAlignment="1">
      <alignment horizontal="center"/>
    </xf>
    <xf numFmtId="9" fontId="0" fillId="4" borderId="16" xfId="9" applyFont="1" applyFill="1" applyBorder="1" applyAlignment="1">
      <alignment horizontal="center"/>
    </xf>
    <xf numFmtId="9" fontId="0" fillId="4" borderId="17" xfId="9" applyFont="1" applyFill="1" applyBorder="1" applyAlignment="1">
      <alignment horizontal="center"/>
    </xf>
    <xf numFmtId="9" fontId="0" fillId="4" borderId="18" xfId="9" applyFont="1" applyFill="1" applyBorder="1" applyAlignment="1">
      <alignment horizontal="center"/>
    </xf>
    <xf numFmtId="9" fontId="3" fillId="4" borderId="19" xfId="9" applyFont="1" applyFill="1" applyBorder="1" applyAlignment="1">
      <alignment horizontal="center"/>
    </xf>
    <xf numFmtId="9" fontId="6" fillId="2" borderId="4" xfId="9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3" borderId="11" xfId="0" quotePrefix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/>
    <xf numFmtId="10" fontId="0" fillId="4" borderId="16" xfId="9" applyNumberFormat="1" applyFont="1" applyFill="1" applyBorder="1" applyAlignment="1">
      <alignment horizontal="center"/>
    </xf>
    <xf numFmtId="10" fontId="0" fillId="4" borderId="18" xfId="9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9" fontId="0" fillId="4" borderId="0" xfId="9" applyFont="1" applyFill="1" applyBorder="1" applyAlignment="1">
      <alignment horizontal="center"/>
    </xf>
    <xf numFmtId="9" fontId="3" fillId="4" borderId="0" xfId="9" applyFont="1" applyFill="1" applyBorder="1" applyAlignment="1">
      <alignment horizontal="center"/>
    </xf>
    <xf numFmtId="10" fontId="3" fillId="4" borderId="19" xfId="9" applyNumberFormat="1" applyFont="1" applyFill="1" applyBorder="1" applyAlignment="1">
      <alignment horizontal="center"/>
    </xf>
    <xf numFmtId="10" fontId="6" fillId="4" borderId="17" xfId="9" applyNumberFormat="1" applyFont="1" applyFill="1" applyBorder="1" applyAlignment="1">
      <alignment horizontal="center"/>
    </xf>
    <xf numFmtId="9" fontId="0" fillId="4" borderId="16" xfId="9" applyNumberFormat="1" applyFont="1" applyFill="1" applyBorder="1" applyAlignment="1">
      <alignment horizontal="center"/>
    </xf>
    <xf numFmtId="9" fontId="0" fillId="4" borderId="17" xfId="9" applyNumberFormat="1" applyFont="1" applyFill="1" applyBorder="1" applyAlignment="1">
      <alignment horizontal="center"/>
    </xf>
    <xf numFmtId="9" fontId="0" fillId="4" borderId="18" xfId="9" applyNumberFormat="1" applyFont="1" applyFill="1" applyBorder="1" applyAlignment="1">
      <alignment horizontal="center"/>
    </xf>
    <xf numFmtId="2" fontId="6" fillId="0" borderId="0" xfId="0" applyNumberFormat="1" applyFont="1"/>
  </cellXfs>
  <cellStyles count="10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6" xr:uid="{00000000-0005-0000-0000-000005000000}"/>
    <cellStyle name="Normal 5" xfId="7" xr:uid="{00000000-0005-0000-0000-000006000000}"/>
    <cellStyle name="Normal 6" xfId="4" xr:uid="{00000000-0005-0000-0000-000007000000}"/>
    <cellStyle name="Porcentaje" xfId="9" builtinId="5"/>
    <cellStyle name="Porcentaje 2" xfId="8" xr:uid="{00000000-0005-0000-0000-000009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Enunciado!$P$19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Enunciado!$O$20:$O$22</c:f>
              <c:numCache>
                <c:formatCode>General</c:formatCode>
                <c:ptCount val="3"/>
              </c:numCache>
            </c:numRef>
          </c:cat>
          <c:val>
            <c:numRef>
              <c:f>Enunciado!$P$20:$P$22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435-4222-9321-6746DAC51B32}"/>
            </c:ext>
          </c:extLst>
        </c:ser>
        <c:ser>
          <c:idx val="1"/>
          <c:order val="1"/>
          <c:tx>
            <c:strRef>
              <c:f>Enunciado!$Q$19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Enunciado!$O$20:$O$22</c:f>
              <c:numCache>
                <c:formatCode>General</c:formatCode>
                <c:ptCount val="3"/>
              </c:numCache>
            </c:numRef>
          </c:cat>
          <c:val>
            <c:numRef>
              <c:f>Enunciado!$Q$20:$Q$22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9435-4222-9321-6746DAC51B32}"/>
            </c:ext>
          </c:extLst>
        </c:ser>
        <c:ser>
          <c:idx val="2"/>
          <c:order val="2"/>
          <c:tx>
            <c:strRef>
              <c:f>Enunciado!$R$19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Enunciado!$O$20:$O$22</c:f>
              <c:numCache>
                <c:formatCode>General</c:formatCode>
                <c:ptCount val="3"/>
              </c:numCache>
            </c:numRef>
          </c:cat>
          <c:val>
            <c:numRef>
              <c:f>Enunciado!$R$20:$R$22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9435-4222-9321-6746DAC51B32}"/>
            </c:ext>
          </c:extLst>
        </c:ser>
        <c:ser>
          <c:idx val="3"/>
          <c:order val="3"/>
          <c:tx>
            <c:strRef>
              <c:f>Enunciado!$S$19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Enunciado!$O$20:$O$22</c:f>
              <c:numCache>
                <c:formatCode>General</c:formatCode>
                <c:ptCount val="3"/>
              </c:numCache>
            </c:numRef>
          </c:cat>
          <c:val>
            <c:numRef>
              <c:f>Enunciado!$S$20:$S$22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9435-4222-9321-6746DAC51B32}"/>
            </c:ext>
          </c:extLst>
        </c:ser>
        <c:ser>
          <c:idx val="4"/>
          <c:order val="4"/>
          <c:tx>
            <c:strRef>
              <c:f>Enunciado!$T$19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Enunciado!$O$20:$O$22</c:f>
              <c:numCache>
                <c:formatCode>General</c:formatCode>
                <c:ptCount val="3"/>
              </c:numCache>
            </c:numRef>
          </c:cat>
          <c:val>
            <c:numRef>
              <c:f>Enunciado!$T$20:$T$22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9435-4222-9321-6746DAC5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210720"/>
        <c:axId val="1448211136"/>
      </c:barChart>
      <c:catAx>
        <c:axId val="14482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8211136"/>
        <c:crosses val="autoZero"/>
        <c:auto val="1"/>
        <c:lblAlgn val="ctr"/>
        <c:lblOffset val="100"/>
        <c:noMultiLvlLbl val="0"/>
      </c:catAx>
      <c:valAx>
        <c:axId val="144821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821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Enunciado!$W$20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Enunciado!$X$19:$AA$19</c:f>
              <c:numCache>
                <c:formatCode>General</c:formatCode>
                <c:ptCount val="4"/>
              </c:numCache>
            </c:numRef>
          </c:cat>
          <c:val>
            <c:numRef>
              <c:f>Enunciado!$X$20:$AA$20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33C-4087-BDB8-E06B5B2CEAC2}"/>
            </c:ext>
          </c:extLst>
        </c:ser>
        <c:ser>
          <c:idx val="1"/>
          <c:order val="1"/>
          <c:tx>
            <c:strRef>
              <c:f>Enunciado!$W$21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Enunciado!$X$19:$AA$19</c:f>
              <c:numCache>
                <c:formatCode>General</c:formatCode>
                <c:ptCount val="4"/>
              </c:numCache>
            </c:numRef>
          </c:cat>
          <c:val>
            <c:numRef>
              <c:f>Enunciado!$X$21:$AA$21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33C-4087-BDB8-E06B5B2CEAC2}"/>
            </c:ext>
          </c:extLst>
        </c:ser>
        <c:ser>
          <c:idx val="2"/>
          <c:order val="2"/>
          <c:tx>
            <c:strRef>
              <c:f>Enunciado!$W$22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Enunciado!$X$19:$AA$19</c:f>
              <c:numCache>
                <c:formatCode>General</c:formatCode>
                <c:ptCount val="4"/>
              </c:numCache>
            </c:numRef>
          </c:cat>
          <c:val>
            <c:numRef>
              <c:f>Enunciado!$X$22:$AA$22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33C-4087-BDB8-E06B5B2CEAC2}"/>
            </c:ext>
          </c:extLst>
        </c:ser>
        <c:ser>
          <c:idx val="3"/>
          <c:order val="3"/>
          <c:tx>
            <c:strRef>
              <c:f>Enunciado!$W$23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Enunciado!$X$19:$AA$19</c:f>
              <c:numCache>
                <c:formatCode>General</c:formatCode>
                <c:ptCount val="4"/>
              </c:numCache>
            </c:numRef>
          </c:cat>
          <c:val>
            <c:numRef>
              <c:f>Enunciado!$X$23:$AA$23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33C-4087-BDB8-E06B5B2CE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1678304"/>
        <c:axId val="1841685792"/>
      </c:barChart>
      <c:catAx>
        <c:axId val="18416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1685792"/>
        <c:crosses val="autoZero"/>
        <c:auto val="1"/>
        <c:lblAlgn val="ctr"/>
        <c:lblOffset val="100"/>
        <c:noMultiLvlLbl val="0"/>
      </c:catAx>
      <c:valAx>
        <c:axId val="184168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167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Solución!$P$43</c:f>
              <c:strCache>
                <c:ptCount val="1"/>
                <c:pt idx="0">
                  <c:v>0-5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Solución!$O$44:$O$46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Solución!$P$44:$P$46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4F-4A60-9F62-3D059B7ECA15}"/>
            </c:ext>
          </c:extLst>
        </c:ser>
        <c:ser>
          <c:idx val="1"/>
          <c:order val="1"/>
          <c:tx>
            <c:strRef>
              <c:f>Solución!$Q$43</c:f>
              <c:strCache>
                <c:ptCount val="1"/>
                <c:pt idx="0">
                  <c:v>5-7,5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Solución!$O$44:$O$46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Solución!$Q$44:$Q$46</c:f>
              <c:numCache>
                <c:formatCode>0%</c:formatCode>
                <c:ptCount val="3"/>
                <c:pt idx="0">
                  <c:v>0.44444444444444442</c:v>
                </c:pt>
                <c:pt idx="1">
                  <c:v>0.22222222222222221</c:v>
                </c:pt>
                <c:pt idx="2">
                  <c:v>0.33333333333333331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4F-4A60-9F62-3D059B7ECA15}"/>
            </c:ext>
          </c:extLst>
        </c:ser>
        <c:ser>
          <c:idx val="2"/>
          <c:order val="2"/>
          <c:tx>
            <c:strRef>
              <c:f>Solución!$R$43</c:f>
              <c:strCache>
                <c:ptCount val="1"/>
                <c:pt idx="0">
                  <c:v>7,5-9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Solución!$O$44:$O$46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Solución!$R$44:$R$46</c:f>
              <c:numCache>
                <c:formatCode>0%</c:formatCode>
                <c:ptCount val="3"/>
                <c:pt idx="0">
                  <c:v>0.12</c:v>
                </c:pt>
                <c:pt idx="1">
                  <c:v>0.52</c:v>
                </c:pt>
                <c:pt idx="2">
                  <c:v>0.36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4F-4A60-9F62-3D059B7ECA15}"/>
            </c:ext>
          </c:extLst>
        </c:ser>
        <c:ser>
          <c:idx val="3"/>
          <c:order val="3"/>
          <c:tx>
            <c:strRef>
              <c:f>Solución!$S$43</c:f>
              <c:strCache>
                <c:ptCount val="1"/>
                <c:pt idx="0">
                  <c:v>9-10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Solución!$O$44:$O$46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Solución!$S$44:$S$46</c:f>
              <c:numCache>
                <c:formatCode>0%</c:formatCode>
                <c:ptCount val="3"/>
                <c:pt idx="0">
                  <c:v>0.2</c:v>
                </c:pt>
                <c:pt idx="1">
                  <c:v>0.7</c:v>
                </c:pt>
                <c:pt idx="2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4F-4A60-9F62-3D059B7ECA15}"/>
            </c:ext>
          </c:extLst>
        </c:ser>
        <c:ser>
          <c:idx val="4"/>
          <c:order val="4"/>
          <c:tx>
            <c:strRef>
              <c:f>Solución!$T$43</c:f>
              <c:strCache>
                <c:ptCount val="1"/>
                <c:pt idx="0">
                  <c:v>Marginal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Solución!$O$44:$O$46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Solución!$T$44:$T$46</c:f>
              <c:numCache>
                <c:formatCode>0%</c:formatCode>
                <c:ptCount val="3"/>
                <c:pt idx="0">
                  <c:v>0.4</c:v>
                </c:pt>
                <c:pt idx="1">
                  <c:v>0.35</c:v>
                </c:pt>
                <c:pt idx="2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4F-4A60-9F62-3D059B7E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974080"/>
        <c:axId val="1705976576"/>
      </c:scatterChart>
      <c:valAx>
        <c:axId val="170597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5976576"/>
        <c:crosses val="autoZero"/>
        <c:crossBetween val="midCat"/>
      </c:valAx>
      <c:valAx>
        <c:axId val="1705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5974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83820</xdr:rowOff>
    </xdr:from>
    <xdr:ext cx="6886575" cy="925830"/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83820"/>
          <a:ext cx="6886575" cy="92583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es-ES" sz="12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ha realizado una encuesta a 100 estudiantes de secundaria a los que se les ha preguntado por la cantidad de horas semanales que pasan estudiando (variable X) y la calificación que obtuvieron en una prueba (variable Y). Los resultados se muestran en la siguiente tabla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>
            <a:effectLst/>
          </a:endParaRPr>
        </a:p>
        <a:p>
          <a:pPr rtl="0"/>
          <a:endParaRPr lang="es-ES" sz="1200">
            <a:effectLst/>
          </a:endParaRPr>
        </a:p>
        <a:p>
          <a:pPr rtl="0"/>
          <a:endParaRPr lang="es-ES" sz="12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ES" sz="1200"/>
        </a:p>
      </xdr:txBody>
    </xdr:sp>
    <xdr:clientData/>
  </xdr:oneCellAnchor>
  <xdr:twoCellAnchor>
    <xdr:from>
      <xdr:col>14</xdr:col>
      <xdr:colOff>1</xdr:colOff>
      <xdr:row>47</xdr:row>
      <xdr:rowOff>4762</xdr:rowOff>
    </xdr:from>
    <xdr:to>
      <xdr:col>21</xdr:col>
      <xdr:colOff>1</xdr:colOff>
      <xdr:row>60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47</xdr:row>
      <xdr:rowOff>4762</xdr:rowOff>
    </xdr:from>
    <xdr:to>
      <xdr:col>29</xdr:col>
      <xdr:colOff>0</xdr:colOff>
      <xdr:row>60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47</xdr:row>
      <xdr:rowOff>4762</xdr:rowOff>
    </xdr:from>
    <xdr:to>
      <xdr:col>21</xdr:col>
      <xdr:colOff>0</xdr:colOff>
      <xdr:row>60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</xdr:colOff>
      <xdr:row>1</xdr:row>
      <xdr:rowOff>28575</xdr:rowOff>
    </xdr:from>
    <xdr:ext cx="8181975" cy="310705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9125" y="219075"/>
          <a:ext cx="8181975" cy="3107055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es-ES" sz="1200" b="0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Se ha realizado una encuesta a 100 estudiantes de secundaria a los que se les ha preguntado por la cantidad de horas semanales que pasan estudiando (variable X) y la calificación que obtuvieron en una prueba (variable Y). Los resultados se muestran en la siguiente tabla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>
            <a:solidFill>
              <a:schemeClr val="tx2"/>
            </a:solidFill>
            <a:effectLst/>
            <a:latin typeface="Bookman Old Style" panose="02050604050505020204" pitchFamily="18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tx2"/>
              </a:solidFill>
              <a:effectLst/>
              <a:latin typeface="Bookman Old Style" panose="02050604050505020204" pitchFamily="18" charset="0"/>
            </a:rPr>
            <a:t>A) (1 punto)</a:t>
          </a:r>
          <a:r>
            <a:rPr lang="es-ES" sz="1200">
              <a:solidFill>
                <a:schemeClr val="tx2"/>
              </a:solidFill>
              <a:effectLst/>
              <a:latin typeface="Bookman Old Style" panose="02050604050505020204" pitchFamily="18" charset="0"/>
            </a:rPr>
            <a:t> </a:t>
          </a:r>
          <a:r>
            <a:rPr lang="es-ES" sz="1200" b="0" i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¿Qué porcentaje de alumnos estudian más de 20 horas y obtienen una calificación entre 5 y 7,5?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tx2"/>
              </a:solidFill>
              <a:effectLst/>
              <a:latin typeface="Bookman Old Style" panose="02050604050505020204" pitchFamily="18" charset="0"/>
            </a:rPr>
            <a:t>B) (2 puntos)</a:t>
          </a:r>
          <a:r>
            <a:rPr lang="es-ES" sz="1200">
              <a:solidFill>
                <a:schemeClr val="tx2"/>
              </a:solidFill>
              <a:effectLst/>
              <a:latin typeface="Bookman Old Style" panose="02050604050505020204" pitchFamily="18" charset="0"/>
            </a:rPr>
            <a:t> </a:t>
          </a:r>
          <a:r>
            <a:rPr lang="es-ES" sz="1200" b="0" i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¿Cuál es la calificación más frecuente de los alumnos que dedican más de 10 horas semanales a estudiar?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C) (1,5 puntos)</a:t>
          </a:r>
          <a:r>
            <a:rPr lang="es-ES" sz="1200" b="0" i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¿Cuál es el número medio de horas que los alumnos dedican al estudio?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D) (1,</a:t>
          </a:r>
          <a:r>
            <a:rPr lang="es-ES" sz="1200" b="1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5 puntos)</a:t>
          </a:r>
          <a:r>
            <a:rPr lang="es-ES" sz="1200" b="0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</a:t>
          </a:r>
          <a:r>
            <a:rPr lang="es-ES" sz="1200" b="0" i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¿Es representativa la</a:t>
          </a:r>
          <a:r>
            <a:rPr lang="es-ES" sz="1200" b="0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medida alculada anteriormente?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E) (1,5 puntos)</a:t>
          </a:r>
          <a:r>
            <a:rPr lang="es-ES" sz="1200" b="0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Calcula la distribución de frecuencias del número de horas que los alumnos dedican a estudiar según la calificación obtenida en la prueba. Indica a qué perfiles corresponden dichas distribuciones, ¿fila o columna? Indica si las variables son independientes y por qué.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F) (1 punto) </a:t>
          </a:r>
          <a:r>
            <a:rPr lang="es-ES" sz="1200" b="0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Realiza una representación gráfica adecuada de las distribuciones anteriores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tx2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G) (1,5 puntos) </a:t>
          </a:r>
          <a:r>
            <a:rPr lang="es-ES" sz="1200">
              <a:solidFill>
                <a:schemeClr val="tx2"/>
              </a:solidFill>
              <a:latin typeface="Bookman Old Style" panose="02050604050505020204" pitchFamily="18" charset="0"/>
            </a:rPr>
            <a:t>¿Cuál es el número de horas dedicadas al estudio que sólo superan el 25% de os alumnos?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13"/>
  <sheetViews>
    <sheetView workbookViewId="0">
      <selection activeCell="F36" sqref="F36"/>
    </sheetView>
  </sheetViews>
  <sheetFormatPr baseColWidth="10" defaultColWidth="9.109375" defaultRowHeight="14.4" x14ac:dyDescent="0.3"/>
  <cols>
    <col min="2" max="3" width="7.109375" customWidth="1"/>
    <col min="4" max="4" width="8" customWidth="1"/>
  </cols>
  <sheetData>
    <row r="7" spans="2:8" ht="15" thickBot="1" x14ac:dyDescent="0.35"/>
    <row r="8" spans="2:8" x14ac:dyDescent="0.3">
      <c r="B8" s="1"/>
      <c r="C8" s="1"/>
      <c r="D8" s="1"/>
      <c r="E8" s="2">
        <v>0</v>
      </c>
      <c r="F8" s="3">
        <v>5</v>
      </c>
      <c r="G8" s="3">
        <v>7.5</v>
      </c>
      <c r="H8" s="4">
        <v>9</v>
      </c>
    </row>
    <row r="9" spans="2:8" ht="15" thickBot="1" x14ac:dyDescent="0.35">
      <c r="B9" s="1"/>
      <c r="C9" s="1"/>
      <c r="D9" s="1"/>
      <c r="E9" s="5">
        <v>5</v>
      </c>
      <c r="F9" s="6">
        <v>7.5</v>
      </c>
      <c r="G9" s="6">
        <v>9</v>
      </c>
      <c r="H9" s="7">
        <v>10</v>
      </c>
    </row>
    <row r="10" spans="2:8" ht="15" thickBot="1" x14ac:dyDescent="0.35">
      <c r="B10" s="1"/>
      <c r="C10" s="1"/>
      <c r="D10" s="8" t="s">
        <v>0</v>
      </c>
      <c r="E10" s="9" t="s">
        <v>1</v>
      </c>
      <c r="F10" s="10" t="s">
        <v>34</v>
      </c>
      <c r="G10" s="10" t="s">
        <v>35</v>
      </c>
      <c r="H10" s="11" t="s">
        <v>2</v>
      </c>
    </row>
    <row r="11" spans="2:8" x14ac:dyDescent="0.3">
      <c r="B11" s="12">
        <v>0</v>
      </c>
      <c r="C11" s="13">
        <v>10</v>
      </c>
      <c r="D11" s="14" t="s">
        <v>3</v>
      </c>
      <c r="E11" s="15">
        <v>15</v>
      </c>
      <c r="F11" s="16">
        <v>20</v>
      </c>
      <c r="G11" s="16">
        <v>3</v>
      </c>
      <c r="H11" s="17">
        <v>2</v>
      </c>
    </row>
    <row r="12" spans="2:8" x14ac:dyDescent="0.3">
      <c r="B12" s="18">
        <v>10</v>
      </c>
      <c r="C12" s="61">
        <v>20</v>
      </c>
      <c r="D12" s="19" t="s">
        <v>4</v>
      </c>
      <c r="E12" s="15">
        <v>5</v>
      </c>
      <c r="F12" s="16">
        <v>10</v>
      </c>
      <c r="G12" s="16">
        <v>13</v>
      </c>
      <c r="H12" s="17">
        <v>7</v>
      </c>
    </row>
    <row r="13" spans="2:8" ht="15" thickBot="1" x14ac:dyDescent="0.35">
      <c r="B13" s="20">
        <v>20</v>
      </c>
      <c r="C13" s="21">
        <v>30</v>
      </c>
      <c r="D13" s="22" t="s">
        <v>5</v>
      </c>
      <c r="E13" s="23">
        <v>0</v>
      </c>
      <c r="F13" s="24">
        <v>15</v>
      </c>
      <c r="G13" s="24">
        <v>9</v>
      </c>
      <c r="H13" s="25">
        <v>1</v>
      </c>
    </row>
  </sheetData>
  <pageMargins left="0.7" right="0.7" top="0.75" bottom="0.75" header="0.3" footer="0.3"/>
  <pageSetup paperSize="9" orientation="landscape" r:id="rId1"/>
  <ignoredErrors>
    <ignoredError sqref="D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0:T56"/>
  <sheetViews>
    <sheetView tabSelected="1" topLeftCell="A14" workbookViewId="0">
      <selection activeCell="J31" sqref="J31"/>
    </sheetView>
  </sheetViews>
  <sheetFormatPr baseColWidth="10" defaultColWidth="9.109375" defaultRowHeight="14.4" x14ac:dyDescent="0.3"/>
  <cols>
    <col min="2" max="2" width="7.109375" customWidth="1"/>
    <col min="3" max="3" width="9.5546875" customWidth="1"/>
    <col min="4" max="4" width="8" customWidth="1"/>
    <col min="5" max="5" width="9.44140625" bestFit="1" customWidth="1"/>
  </cols>
  <sheetData>
    <row r="20" spans="1:15" ht="15" thickBot="1" x14ac:dyDescent="0.35"/>
    <row r="21" spans="1:15" ht="15" thickBot="1" x14ac:dyDescent="0.35">
      <c r="D21" t="s">
        <v>23</v>
      </c>
      <c r="E21" s="2">
        <f>(E22+E23)/2</f>
        <v>2.5</v>
      </c>
      <c r="F21" s="60">
        <f t="shared" ref="F21:H21" si="0">(F22+F23)/2</f>
        <v>6.25</v>
      </c>
      <c r="G21" s="60">
        <f t="shared" si="0"/>
        <v>8.25</v>
      </c>
      <c r="H21" s="4">
        <f t="shared" si="0"/>
        <v>9.5</v>
      </c>
    </row>
    <row r="22" spans="1:15" x14ac:dyDescent="0.3">
      <c r="B22" s="1"/>
      <c r="C22" s="1"/>
      <c r="D22" s="1"/>
      <c r="E22" s="2">
        <v>0</v>
      </c>
      <c r="F22" s="3">
        <v>5</v>
      </c>
      <c r="G22" s="3">
        <v>7.5</v>
      </c>
      <c r="H22" s="4">
        <v>9</v>
      </c>
    </row>
    <row r="23" spans="1:15" ht="15" thickBot="1" x14ac:dyDescent="0.35">
      <c r="B23" s="1"/>
      <c r="C23" s="1"/>
      <c r="D23" s="1"/>
      <c r="E23" s="5">
        <v>5</v>
      </c>
      <c r="F23" s="6">
        <v>7.5</v>
      </c>
      <c r="G23" s="6">
        <v>9</v>
      </c>
      <c r="H23" s="7">
        <v>10</v>
      </c>
    </row>
    <row r="24" spans="1:15" ht="15" thickBot="1" x14ac:dyDescent="0.35">
      <c r="A24" s="32" t="s">
        <v>9</v>
      </c>
      <c r="B24" s="1"/>
      <c r="C24" s="1"/>
      <c r="D24" s="8" t="s">
        <v>0</v>
      </c>
      <c r="E24" s="9" t="s">
        <v>1</v>
      </c>
      <c r="F24" s="10" t="s">
        <v>34</v>
      </c>
      <c r="G24" s="10" t="s">
        <v>35</v>
      </c>
      <c r="H24" s="11" t="s">
        <v>2</v>
      </c>
      <c r="I24" s="32" t="s">
        <v>6</v>
      </c>
      <c r="J24" s="32" t="s">
        <v>46</v>
      </c>
      <c r="K24" s="32" t="s">
        <v>24</v>
      </c>
      <c r="L24" s="32" t="s">
        <v>8</v>
      </c>
      <c r="M24" s="32" t="s">
        <v>14</v>
      </c>
      <c r="N24" s="32" t="s">
        <v>28</v>
      </c>
      <c r="O24" s="32" t="s">
        <v>45</v>
      </c>
    </row>
    <row r="25" spans="1:15" x14ac:dyDescent="0.3">
      <c r="A25" s="26">
        <f>(B25+C25)/2</f>
        <v>5</v>
      </c>
      <c r="B25" s="12">
        <v>0</v>
      </c>
      <c r="C25" s="13">
        <v>10</v>
      </c>
      <c r="D25" s="14" t="s">
        <v>3</v>
      </c>
      <c r="E25" s="15">
        <v>15</v>
      </c>
      <c r="F25" s="16">
        <v>20</v>
      </c>
      <c r="G25" s="16">
        <v>3</v>
      </c>
      <c r="H25" s="17">
        <v>2</v>
      </c>
      <c r="I25" s="26">
        <f>SUM(E25:H25)</f>
        <v>40</v>
      </c>
      <c r="J25" s="71">
        <f>I25/$I$28</f>
        <v>0.4</v>
      </c>
      <c r="K25" s="26">
        <f>C25-B25</f>
        <v>10</v>
      </c>
      <c r="L25" s="26">
        <f>I25*A25</f>
        <v>200</v>
      </c>
      <c r="M25" s="26">
        <f>L25*A25</f>
        <v>1000</v>
      </c>
      <c r="N25" s="26">
        <f>I25</f>
        <v>40</v>
      </c>
      <c r="O25" s="64">
        <f>N25/$N$27</f>
        <v>0.4</v>
      </c>
    </row>
    <row r="26" spans="1:15" x14ac:dyDescent="0.3">
      <c r="A26" s="27">
        <f t="shared" ref="A26:A27" si="1">(B26+C26)/2</f>
        <v>15</v>
      </c>
      <c r="B26" s="18">
        <v>10</v>
      </c>
      <c r="C26" s="53">
        <v>20</v>
      </c>
      <c r="D26" s="19" t="s">
        <v>4</v>
      </c>
      <c r="E26" s="15">
        <v>5</v>
      </c>
      <c r="F26" s="16">
        <v>10</v>
      </c>
      <c r="G26" s="16">
        <v>13</v>
      </c>
      <c r="H26" s="17">
        <v>7</v>
      </c>
      <c r="I26" s="27">
        <f t="shared" ref="I26:I27" si="2">SUM(E26:H26)</f>
        <v>35</v>
      </c>
      <c r="J26" s="72">
        <f t="shared" ref="J26:J27" si="3">I26/$I$28</f>
        <v>0.35</v>
      </c>
      <c r="K26" s="27">
        <f t="shared" ref="K26:K27" si="4">C26-B26</f>
        <v>10</v>
      </c>
      <c r="L26" s="27">
        <f t="shared" ref="L26:L27" si="5">I26*A26</f>
        <v>525</v>
      </c>
      <c r="M26" s="27">
        <f t="shared" ref="M26:M27" si="6">L26*A26</f>
        <v>7875</v>
      </c>
      <c r="N26" s="27">
        <f>N25+I26</f>
        <v>75</v>
      </c>
      <c r="O26" s="70">
        <f t="shared" ref="O26:O27" si="7">N26/$N$27</f>
        <v>0.75</v>
      </c>
    </row>
    <row r="27" spans="1:15" ht="15" thickBot="1" x14ac:dyDescent="0.35">
      <c r="A27" s="28">
        <f t="shared" si="1"/>
        <v>25</v>
      </c>
      <c r="B27" s="20">
        <v>20</v>
      </c>
      <c r="C27" s="21">
        <v>30</v>
      </c>
      <c r="D27" s="22" t="s">
        <v>5</v>
      </c>
      <c r="E27" s="23">
        <v>0</v>
      </c>
      <c r="F27" s="24">
        <v>15</v>
      </c>
      <c r="G27" s="24">
        <v>9</v>
      </c>
      <c r="H27" s="25">
        <v>1</v>
      </c>
      <c r="I27" s="28">
        <f t="shared" si="2"/>
        <v>25</v>
      </c>
      <c r="J27" s="73">
        <f t="shared" si="3"/>
        <v>0.25</v>
      </c>
      <c r="K27" s="28">
        <f t="shared" si="4"/>
        <v>10</v>
      </c>
      <c r="L27" s="28">
        <f t="shared" si="5"/>
        <v>625</v>
      </c>
      <c r="M27" s="28">
        <f t="shared" si="6"/>
        <v>15625</v>
      </c>
      <c r="N27" s="28">
        <f>N26+I27</f>
        <v>100</v>
      </c>
      <c r="O27" s="65">
        <f t="shared" si="7"/>
        <v>1</v>
      </c>
    </row>
    <row r="28" spans="1:15" ht="15" thickBot="1" x14ac:dyDescent="0.35">
      <c r="D28" s="32" t="s">
        <v>7</v>
      </c>
      <c r="E28" s="29">
        <f>SUM(E25:E27)</f>
        <v>20</v>
      </c>
      <c r="F28" s="30">
        <f t="shared" ref="F28:H28" si="8">SUM(F25:F27)</f>
        <v>45</v>
      </c>
      <c r="G28" s="30">
        <f t="shared" si="8"/>
        <v>25</v>
      </c>
      <c r="H28" s="31">
        <f t="shared" si="8"/>
        <v>10</v>
      </c>
      <c r="I28" s="33">
        <f>SUM(I25:I27)</f>
        <v>100</v>
      </c>
      <c r="J28" s="69">
        <f>SUM(J25:J27)</f>
        <v>1</v>
      </c>
      <c r="K28" s="69"/>
      <c r="L28" s="33">
        <f>SUM(L25:L27)</f>
        <v>1350</v>
      </c>
      <c r="M28" s="33">
        <f>SUM(M25:M27)</f>
        <v>24500</v>
      </c>
    </row>
    <row r="29" spans="1:15" ht="15" thickBot="1" x14ac:dyDescent="0.35">
      <c r="D29" s="32" t="s">
        <v>27</v>
      </c>
      <c r="E29" s="29">
        <f>SUM(E26:E27)</f>
        <v>5</v>
      </c>
      <c r="F29" s="30">
        <f t="shared" ref="F29:H29" si="9">SUM(F26:F27)</f>
        <v>25</v>
      </c>
      <c r="G29" s="30">
        <f>SUM(G26:G27)</f>
        <v>22</v>
      </c>
      <c r="H29" s="31">
        <f t="shared" si="9"/>
        <v>8</v>
      </c>
    </row>
    <row r="30" spans="1:15" ht="15" thickBot="1" x14ac:dyDescent="0.35">
      <c r="D30" s="32" t="s">
        <v>24</v>
      </c>
      <c r="E30" s="29">
        <f>E23-E22</f>
        <v>5</v>
      </c>
      <c r="F30" s="30">
        <f>F23-F22</f>
        <v>2.5</v>
      </c>
      <c r="G30" s="30">
        <f>G23-G22</f>
        <v>1.5</v>
      </c>
      <c r="H30" s="31">
        <f>H23-H22</f>
        <v>1</v>
      </c>
    </row>
    <row r="31" spans="1:15" ht="15" thickBot="1" x14ac:dyDescent="0.35">
      <c r="D31" s="32" t="s">
        <v>25</v>
      </c>
      <c r="E31" s="29">
        <f>E29/E30</f>
        <v>1</v>
      </c>
      <c r="F31" s="59">
        <f t="shared" ref="F31:H31" si="10">F29/F30</f>
        <v>10</v>
      </c>
      <c r="G31" s="52">
        <f t="shared" si="10"/>
        <v>14.666666666666666</v>
      </c>
      <c r="H31" s="31">
        <f t="shared" si="10"/>
        <v>8</v>
      </c>
      <c r="N31" t="s">
        <v>26</v>
      </c>
      <c r="O31" s="48" t="s">
        <v>37</v>
      </c>
    </row>
    <row r="32" spans="1:15" x14ac:dyDescent="0.3">
      <c r="O32" t="s">
        <v>38</v>
      </c>
    </row>
    <row r="33" spans="2:20" ht="15" thickBot="1" x14ac:dyDescent="0.35"/>
    <row r="34" spans="2:20" ht="15" thickBot="1" x14ac:dyDescent="0.35">
      <c r="B34" t="s">
        <v>10</v>
      </c>
      <c r="C34" s="62" t="s">
        <v>36</v>
      </c>
      <c r="O34" s="8" t="s">
        <v>0</v>
      </c>
      <c r="P34" s="9" t="s">
        <v>1</v>
      </c>
      <c r="Q34" s="10" t="s">
        <v>34</v>
      </c>
      <c r="R34" s="10" t="s">
        <v>35</v>
      </c>
      <c r="S34" s="11" t="s">
        <v>2</v>
      </c>
      <c r="T34" s="32" t="s">
        <v>21</v>
      </c>
    </row>
    <row r="35" spans="2:20" ht="15" thickBot="1" x14ac:dyDescent="0.35">
      <c r="O35" s="14" t="s">
        <v>3</v>
      </c>
      <c r="P35" s="40">
        <f>E25/E$28</f>
        <v>0.75</v>
      </c>
      <c r="Q35" s="41">
        <f>F25/F$28</f>
        <v>0.44444444444444442</v>
      </c>
      <c r="R35" s="41">
        <f>G25/G$28</f>
        <v>0.12</v>
      </c>
      <c r="S35" s="42">
        <f>H25/H$28</f>
        <v>0.2</v>
      </c>
      <c r="T35" s="46">
        <f>I25/I$28</f>
        <v>0.4</v>
      </c>
    </row>
    <row r="36" spans="2:20" ht="15" thickBot="1" x14ac:dyDescent="0.35">
      <c r="D36" s="8" t="s">
        <v>0</v>
      </c>
      <c r="E36" s="9" t="s">
        <v>1</v>
      </c>
      <c r="F36" s="10" t="s">
        <v>34</v>
      </c>
      <c r="G36" s="10" t="s">
        <v>35</v>
      </c>
      <c r="H36" s="11" t="s">
        <v>2</v>
      </c>
      <c r="I36" s="32" t="s">
        <v>6</v>
      </c>
      <c r="J36" s="66"/>
      <c r="K36" s="66"/>
      <c r="O36" s="19" t="s">
        <v>4</v>
      </c>
      <c r="P36" s="40">
        <f>E26/E$28</f>
        <v>0.25</v>
      </c>
      <c r="Q36" s="41">
        <f>F26/F$28</f>
        <v>0.22222222222222221</v>
      </c>
      <c r="R36" s="41">
        <f>G26/G$28</f>
        <v>0.52</v>
      </c>
      <c r="S36" s="42">
        <f>H26/H$28</f>
        <v>0.7</v>
      </c>
      <c r="T36" s="46">
        <f>I26/I$28</f>
        <v>0.35</v>
      </c>
    </row>
    <row r="37" spans="2:20" ht="15" thickBot="1" x14ac:dyDescent="0.35">
      <c r="D37" s="14" t="s">
        <v>3</v>
      </c>
      <c r="E37" s="34">
        <f t="shared" ref="E37:H39" si="11">E25/$I$28</f>
        <v>0.15</v>
      </c>
      <c r="F37" s="35">
        <f t="shared" si="11"/>
        <v>0.2</v>
      </c>
      <c r="G37" s="35">
        <f t="shared" si="11"/>
        <v>0.03</v>
      </c>
      <c r="H37" s="36">
        <f t="shared" si="11"/>
        <v>0.02</v>
      </c>
      <c r="I37" s="54">
        <f>SUM(E37:H37)</f>
        <v>0.4</v>
      </c>
      <c r="J37" s="67"/>
      <c r="K37" s="67"/>
      <c r="O37" s="22" t="s">
        <v>5</v>
      </c>
      <c r="P37" s="43">
        <f>E27/E$28</f>
        <v>0</v>
      </c>
      <c r="Q37" s="44">
        <f>F27/F$28</f>
        <v>0.33333333333333331</v>
      </c>
      <c r="R37" s="44">
        <f>G27/G$28</f>
        <v>0.36</v>
      </c>
      <c r="S37" s="45">
        <f>H27/H$28</f>
        <v>0.1</v>
      </c>
      <c r="T37" s="47">
        <f>I27/I$28</f>
        <v>0.25</v>
      </c>
    </row>
    <row r="38" spans="2:20" x14ac:dyDescent="0.3">
      <c r="D38" s="19" t="s">
        <v>4</v>
      </c>
      <c r="E38" s="34">
        <f t="shared" si="11"/>
        <v>0.05</v>
      </c>
      <c r="F38" s="35">
        <f t="shared" si="11"/>
        <v>0.1</v>
      </c>
      <c r="G38" s="35">
        <f t="shared" si="11"/>
        <v>0.13</v>
      </c>
      <c r="H38" s="36">
        <f t="shared" si="11"/>
        <v>7.0000000000000007E-2</v>
      </c>
      <c r="I38" s="55">
        <f t="shared" ref="I38:I39" si="12">SUM(E38:H38)</f>
        <v>0.35000000000000003</v>
      </c>
      <c r="J38" s="67"/>
      <c r="K38" s="67"/>
    </row>
    <row r="39" spans="2:20" ht="15" thickBot="1" x14ac:dyDescent="0.35">
      <c r="D39" s="22" t="s">
        <v>5</v>
      </c>
      <c r="E39" s="37">
        <f t="shared" si="11"/>
        <v>0</v>
      </c>
      <c r="F39" s="58">
        <f t="shared" si="11"/>
        <v>0.15</v>
      </c>
      <c r="G39" s="38">
        <f t="shared" si="11"/>
        <v>0.09</v>
      </c>
      <c r="H39" s="39">
        <f t="shared" si="11"/>
        <v>0.01</v>
      </c>
      <c r="I39" s="56">
        <f t="shared" si="12"/>
        <v>0.25</v>
      </c>
      <c r="J39" s="67"/>
      <c r="K39" s="67"/>
      <c r="N39" t="s">
        <v>31</v>
      </c>
      <c r="O39" s="62" t="s">
        <v>39</v>
      </c>
    </row>
    <row r="40" spans="2:20" ht="15" thickBot="1" x14ac:dyDescent="0.35">
      <c r="D40" s="32" t="s">
        <v>7</v>
      </c>
      <c r="E40" s="49">
        <f>SUM(E37:E39)</f>
        <v>0.2</v>
      </c>
      <c r="F40" s="50">
        <f t="shared" ref="F40:H40" si="13">SUM(F37:F39)</f>
        <v>0.45000000000000007</v>
      </c>
      <c r="G40" s="50">
        <f t="shared" si="13"/>
        <v>0.25</v>
      </c>
      <c r="H40" s="51">
        <f t="shared" si="13"/>
        <v>0.1</v>
      </c>
      <c r="I40" s="57">
        <f>SUM(I37:I39)</f>
        <v>1</v>
      </c>
      <c r="J40" s="68"/>
      <c r="K40" s="68"/>
      <c r="O40" s="63" t="s">
        <v>41</v>
      </c>
    </row>
    <row r="41" spans="2:20" x14ac:dyDescent="0.3">
      <c r="O41" t="s">
        <v>40</v>
      </c>
    </row>
    <row r="42" spans="2:20" ht="15" thickBot="1" x14ac:dyDescent="0.35">
      <c r="B42" t="s">
        <v>13</v>
      </c>
      <c r="C42" t="s">
        <v>29</v>
      </c>
      <c r="E42" s="74">
        <f>G22+(H31/(H31+F31))*G30</f>
        <v>8.1666666666666661</v>
      </c>
      <c r="F42" t="s">
        <v>30</v>
      </c>
    </row>
    <row r="43" spans="2:20" ht="15" thickBot="1" x14ac:dyDescent="0.35">
      <c r="C43" t="s">
        <v>47</v>
      </c>
      <c r="O43" s="8" t="s">
        <v>0</v>
      </c>
      <c r="P43" s="9" t="s">
        <v>1</v>
      </c>
      <c r="Q43" s="10" t="s">
        <v>34</v>
      </c>
      <c r="R43" s="10" t="s">
        <v>35</v>
      </c>
      <c r="S43" s="11" t="s">
        <v>2</v>
      </c>
      <c r="T43" s="32" t="s">
        <v>21</v>
      </c>
    </row>
    <row r="44" spans="2:20" x14ac:dyDescent="0.3">
      <c r="O44" s="26">
        <f>A25</f>
        <v>5</v>
      </c>
      <c r="P44" s="40">
        <f>E25/E$28</f>
        <v>0.75</v>
      </c>
      <c r="Q44" s="41">
        <f>F25/F$28</f>
        <v>0.44444444444444442</v>
      </c>
      <c r="R44" s="41">
        <f>G25/G$28</f>
        <v>0.12</v>
      </c>
      <c r="S44" s="42">
        <f>H25/H$28</f>
        <v>0.2</v>
      </c>
      <c r="T44" s="46">
        <f>I25/I$28</f>
        <v>0.4</v>
      </c>
    </row>
    <row r="45" spans="2:20" x14ac:dyDescent="0.3">
      <c r="B45" t="s">
        <v>20</v>
      </c>
      <c r="C45" t="s">
        <v>11</v>
      </c>
      <c r="D45">
        <f>L28/I28</f>
        <v>13.5</v>
      </c>
      <c r="E45" t="s">
        <v>12</v>
      </c>
      <c r="O45" s="27">
        <f>A26</f>
        <v>15</v>
      </c>
      <c r="P45" s="40">
        <f>E26/E$28</f>
        <v>0.25</v>
      </c>
      <c r="Q45" s="41">
        <f>F26/F$28</f>
        <v>0.22222222222222221</v>
      </c>
      <c r="R45" s="41">
        <f>G26/G$28</f>
        <v>0.52</v>
      </c>
      <c r="S45" s="42">
        <f>H26/H$28</f>
        <v>0.7</v>
      </c>
      <c r="T45" s="46">
        <f>I26/I$28</f>
        <v>0.35</v>
      </c>
    </row>
    <row r="46" spans="2:20" ht="15" thickBot="1" x14ac:dyDescent="0.35">
      <c r="O46" s="28">
        <f>A27</f>
        <v>25</v>
      </c>
      <c r="P46" s="43">
        <f>E27/E$28</f>
        <v>0</v>
      </c>
      <c r="Q46" s="44">
        <f>F27/F$28</f>
        <v>0.33333333333333331</v>
      </c>
      <c r="R46" s="44">
        <f>G27/G$28</f>
        <v>0.36</v>
      </c>
      <c r="S46" s="45">
        <f>H27/H$28</f>
        <v>0.1</v>
      </c>
      <c r="T46" s="47">
        <f>I27/I$28</f>
        <v>0.25</v>
      </c>
    </row>
    <row r="47" spans="2:20" ht="16.2" x14ac:dyDescent="0.3">
      <c r="B47" t="s">
        <v>22</v>
      </c>
      <c r="C47" t="s">
        <v>17</v>
      </c>
      <c r="D47">
        <f>M28/I28-D45^2</f>
        <v>62.75</v>
      </c>
      <c r="E47" t="s">
        <v>15</v>
      </c>
    </row>
    <row r="48" spans="2:20" x14ac:dyDescent="0.3">
      <c r="C48" t="s">
        <v>16</v>
      </c>
      <c r="D48">
        <f>SQRT(D47)</f>
        <v>7.9214897588774296</v>
      </c>
      <c r="E48" t="s">
        <v>12</v>
      </c>
    </row>
    <row r="49" spans="2:5" x14ac:dyDescent="0.3">
      <c r="C49" t="s">
        <v>18</v>
      </c>
      <c r="D49">
        <f>D48/D45</f>
        <v>0.58677701917610592</v>
      </c>
      <c r="E49" t="s">
        <v>19</v>
      </c>
    </row>
    <row r="52" spans="2:5" x14ac:dyDescent="0.3">
      <c r="B52" t="s">
        <v>32</v>
      </c>
      <c r="C52" t="s">
        <v>42</v>
      </c>
    </row>
    <row r="53" spans="2:5" x14ac:dyDescent="0.3">
      <c r="C53" t="s">
        <v>43</v>
      </c>
    </row>
    <row r="54" spans="2:5" x14ac:dyDescent="0.3">
      <c r="C54" t="s">
        <v>44</v>
      </c>
    </row>
    <row r="56" spans="2:5" x14ac:dyDescent="0.3">
      <c r="C56" t="s">
        <v>33</v>
      </c>
      <c r="D56">
        <f>B26+((0.75-O25)/J26)*K26</f>
        <v>20</v>
      </c>
      <c r="E56" t="s">
        <v>12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</vt:lpstr>
      <vt:lpstr>Solución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 de Windows</cp:lastModifiedBy>
  <cp:lastPrinted>2019-03-27T09:11:08Z</cp:lastPrinted>
  <dcterms:created xsi:type="dcterms:W3CDTF">2013-04-17T12:02:21Z</dcterms:created>
  <dcterms:modified xsi:type="dcterms:W3CDTF">2022-03-28T11:49:43Z</dcterms:modified>
</cp:coreProperties>
</file>