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xr:revisionPtr revIDLastSave="0" documentId="8_{2D38A0EF-49EE-462B-9D66-69F535382167}" xr6:coauthVersionLast="47" xr6:coauthVersionMax="47" xr10:uidLastSave="{00000000-0000-0000-0000-000000000000}"/>
  <bookViews>
    <workbookView xWindow="-108" yWindow="-108" windowWidth="23256" windowHeight="12576" activeTab="1" xr2:uid="{00000000-000D-0000-FFFF-FFFF00000000}"/>
  </bookViews>
  <sheets>
    <sheet name="Datos" sheetId="3" r:id="rId1"/>
    <sheet name="Cuestionario12" sheetId="5" r:id="rId2"/>
  </sheets>
  <definedNames>
    <definedName name="gastos">Datos!$B$11:$B$60</definedName>
    <definedName name="importe">Datos!$C$11:$C$60</definedName>
    <definedName name="ingresos">Datos!$A$11:$A$60</definedName>
    <definedName name="subvencion">Datos!$D$11:$D$60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2" i="5" l="1"/>
  <c r="J48" i="5"/>
  <c r="J47" i="5"/>
  <c r="J46" i="5"/>
  <c r="J79" i="5"/>
  <c r="J78" i="5"/>
  <c r="E31" i="5" l="1"/>
  <c r="F31" i="5" s="1"/>
  <c r="E47" i="5"/>
  <c r="F47" i="5" s="1"/>
  <c r="J75" i="5"/>
  <c r="E63" i="5"/>
  <c r="F63" i="5" s="1"/>
  <c r="E59" i="5"/>
  <c r="F59" i="5" s="1"/>
  <c r="E43" i="5"/>
  <c r="F43" i="5" s="1"/>
  <c r="E27" i="5"/>
  <c r="F27" i="5" s="1"/>
  <c r="E71" i="5"/>
  <c r="F71" i="5" s="1"/>
  <c r="E55" i="5"/>
  <c r="F55" i="5" s="1"/>
  <c r="E39" i="5"/>
  <c r="F39" i="5" s="1"/>
  <c r="E67" i="5"/>
  <c r="F67" i="5" s="1"/>
  <c r="E51" i="5"/>
  <c r="F51" i="5" s="1"/>
  <c r="E35" i="5"/>
  <c r="F35" i="5" s="1"/>
  <c r="E23" i="5"/>
  <c r="F23" i="5" s="1"/>
  <c r="E70" i="5"/>
  <c r="F70" i="5" s="1"/>
  <c r="E66" i="5"/>
  <c r="F66" i="5" s="1"/>
  <c r="E62" i="5"/>
  <c r="F62" i="5" s="1"/>
  <c r="E58" i="5"/>
  <c r="F58" i="5" s="1"/>
  <c r="E54" i="5"/>
  <c r="F54" i="5" s="1"/>
  <c r="E50" i="5"/>
  <c r="F50" i="5" s="1"/>
  <c r="E46" i="5"/>
  <c r="F46" i="5" s="1"/>
  <c r="E42" i="5"/>
  <c r="F42" i="5" s="1"/>
  <c r="E38" i="5"/>
  <c r="F38" i="5" s="1"/>
  <c r="E34" i="5"/>
  <c r="F34" i="5" s="1"/>
  <c r="E30" i="5"/>
  <c r="F30" i="5" s="1"/>
  <c r="E26" i="5"/>
  <c r="F26" i="5" s="1"/>
  <c r="E69" i="5"/>
  <c r="F69" i="5" s="1"/>
  <c r="E65" i="5"/>
  <c r="F65" i="5" s="1"/>
  <c r="E61" i="5"/>
  <c r="F61" i="5" s="1"/>
  <c r="E57" i="5"/>
  <c r="F57" i="5" s="1"/>
  <c r="E53" i="5"/>
  <c r="F53" i="5" s="1"/>
  <c r="E49" i="5"/>
  <c r="F49" i="5" s="1"/>
  <c r="E45" i="5"/>
  <c r="F45" i="5" s="1"/>
  <c r="E41" i="5"/>
  <c r="F41" i="5" s="1"/>
  <c r="E37" i="5"/>
  <c r="F37" i="5" s="1"/>
  <c r="E33" i="5"/>
  <c r="F33" i="5" s="1"/>
  <c r="E29" i="5"/>
  <c r="F29" i="5" s="1"/>
  <c r="E25" i="5"/>
  <c r="F25" i="5" s="1"/>
  <c r="E72" i="5"/>
  <c r="F72" i="5" s="1"/>
  <c r="E68" i="5"/>
  <c r="F68" i="5" s="1"/>
  <c r="E64" i="5"/>
  <c r="F64" i="5" s="1"/>
  <c r="E60" i="5"/>
  <c r="F60" i="5" s="1"/>
  <c r="E56" i="5"/>
  <c r="F56" i="5" s="1"/>
  <c r="E52" i="5"/>
  <c r="F52" i="5" s="1"/>
  <c r="E48" i="5"/>
  <c r="F48" i="5" s="1"/>
  <c r="E44" i="5"/>
  <c r="F44" i="5" s="1"/>
  <c r="E40" i="5"/>
  <c r="F40" i="5" s="1"/>
  <c r="E36" i="5"/>
  <c r="F36" i="5" s="1"/>
  <c r="E32" i="5"/>
  <c r="F32" i="5" s="1"/>
  <c r="E28" i="5"/>
  <c r="F28" i="5" s="1"/>
  <c r="E24" i="5"/>
  <c r="F24" i="5" s="1"/>
</calcChain>
</file>

<file path=xl/sharedStrings.xml><?xml version="1.0" encoding="utf-8"?>
<sst xmlns="http://schemas.openxmlformats.org/spreadsheetml/2006/main" count="41" uniqueCount="34">
  <si>
    <t>Ingresos</t>
  </si>
  <si>
    <t>Gastos</t>
  </si>
  <si>
    <t>Importe Vivienda</t>
  </si>
  <si>
    <t>Subvención</t>
  </si>
  <si>
    <t>a</t>
  </si>
  <si>
    <t>b</t>
  </si>
  <si>
    <t>A)</t>
  </si>
  <si>
    <t>B)</t>
  </si>
  <si>
    <t>C)</t>
  </si>
  <si>
    <t>D)</t>
  </si>
  <si>
    <t>R2</t>
  </si>
  <si>
    <t>Y=a+bX</t>
  </si>
  <si>
    <t>E)</t>
  </si>
  <si>
    <t>X=Ingresos</t>
  </si>
  <si>
    <t>Y=Gastos</t>
  </si>
  <si>
    <t>y^</t>
  </si>
  <si>
    <t>ei</t>
  </si>
  <si>
    <t>F)</t>
  </si>
  <si>
    <t>H)</t>
  </si>
  <si>
    <t>Lo utilizamos par ahacer la predicción</t>
  </si>
  <si>
    <t>m€</t>
  </si>
  <si>
    <t>Los ingresos están entre</t>
  </si>
  <si>
    <t>Min</t>
  </si>
  <si>
    <t>Max</t>
  </si>
  <si>
    <t>El modelo tiene un R2 alto y se trata de una interpolación: la predicción es fiable</t>
  </si>
  <si>
    <t>Relación lineal directa</t>
  </si>
  <si>
    <t>Y=103,52+2,06X</t>
  </si>
  <si>
    <t>El coeficiente de correlación lineal, r</t>
  </si>
  <si>
    <r>
      <t>S</t>
    </r>
    <r>
      <rPr>
        <vertAlign val="subscript"/>
        <sz val="11"/>
        <color theme="1"/>
        <rFont val="Calibri"/>
        <family val="2"/>
        <scheme val="minor"/>
      </rPr>
      <t>xy</t>
    </r>
  </si>
  <si>
    <t>Por cada unidad que aumentan los ingresos de una familia, el importe de la vivienda adquirida aumenta en 2 unidades.</t>
  </si>
  <si>
    <t>Es decir, si los ingresos aumentan en 1000 €, el importe de la vivienda lo hace en 2000 €</t>
  </si>
  <si>
    <t>Es positiva, por lo que indica que la relación entre las variables es directa</t>
  </si>
  <si>
    <t>G) En el diagrama de dispersión se ve que el nimgún modelo no lineal supera el R2 del modelo lineal (0,91)</t>
  </si>
  <si>
    <t>El modelo que mejor se ajusta es el lineal (el R2 es mayor)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</si>
</sst>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0"/>
      <name val="Calibri"/>
      <family val="2"/>
      <scheme val="minor"/>
    </font>
    <font>
      <vertAlign val="subscript"/>
      <sz val="11"/>
      <color theme="1"/>
      <name val="Calibri"/>
      <family val="2"/>
      <scheme val="minor"/>
    </font>
  </fonts>
  <fills count="5">
    <fill>
      <patternFill patternType="none"/>
    </fill>
    <fill>
      <patternFill patternType="gray125"/>
    </fill>
    <fill>
      <patternFill patternType="solid">
        <fgColor theme="4" tint="-0.249977111117893"/>
        <bgColor indexed="64"/>
      </patternFill>
    </fill>
    <fill>
      <patternFill patternType="solid">
        <fgColor theme="4" tint="0.79998168889431442"/>
        <bgColor indexed="64"/>
      </patternFill>
    </fill>
    <fill>
      <patternFill patternType="solid">
        <fgColor theme="9"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5">
    <xf numFmtId="0" fontId="0" fillId="0" borderId="0" xfId="0"/>
    <xf numFmtId="0" fontId="1" fillId="2" borderId="1" xfId="0" applyFont="1" applyFill="1" applyBorder="1"/>
    <xf numFmtId="0" fontId="0" fillId="3" borderId="1" xfId="0" applyFill="1" applyBorder="1"/>
    <xf numFmtId="0" fontId="0" fillId="4" borderId="1" xfId="0" applyFill="1" applyBorder="1"/>
    <xf numFmtId="0" fontId="1" fillId="2" borderId="2"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trendline>
            <c:spPr>
              <a:ln w="19050" cap="rnd">
                <a:solidFill>
                  <a:srgbClr val="00B050"/>
                </a:solidFill>
                <a:prstDash val="solid"/>
              </a:ln>
              <a:effectLst/>
            </c:spPr>
            <c:trendlineType val="exp"/>
            <c:dispRSqr val="1"/>
            <c:dispEq val="1"/>
            <c:trendlineLbl>
              <c:layout>
                <c:manualLayout>
                  <c:x val="-0.14822125495182667"/>
                  <c:y val="-6.4691601049868763E-2"/>
                </c:manualLayout>
              </c:layout>
              <c:numFmt formatCode="General" sourceLinked="0"/>
              <c:spPr>
                <a:noFill/>
                <a:ln>
                  <a:noFill/>
                </a:ln>
                <a:effectLst/>
              </c:spPr>
              <c:txPr>
                <a:bodyPr rot="0" spcFirstLastPara="1" vertOverflow="ellipsis" vert="horz" wrap="square" anchor="ctr" anchorCtr="1"/>
                <a:lstStyle/>
                <a:p>
                  <a:pPr>
                    <a:defRPr sz="1400" b="0" i="0" u="none" strike="noStrike" kern="1200" baseline="0">
                      <a:solidFill>
                        <a:srgbClr val="00B050"/>
                      </a:solidFill>
                      <a:latin typeface="+mn-lt"/>
                      <a:ea typeface="+mn-ea"/>
                      <a:cs typeface="+mn-cs"/>
                    </a:defRPr>
                  </a:pPr>
                  <a:endParaRPr lang="es-ES"/>
                </a:p>
              </c:txPr>
            </c:trendlineLbl>
          </c:trendline>
          <c:trendline>
            <c:spPr>
              <a:ln w="19050" cap="rnd">
                <a:solidFill>
                  <a:srgbClr val="FF0000"/>
                </a:solidFill>
                <a:prstDash val="solid"/>
              </a:ln>
              <a:effectLst/>
            </c:spPr>
            <c:trendlineType val="log"/>
            <c:dispRSqr val="1"/>
            <c:dispEq val="1"/>
            <c:trendlineLbl>
              <c:layout>
                <c:manualLayout>
                  <c:x val="7.7667322834645752E-2"/>
                  <c:y val="0.30769362591305621"/>
                </c:manualLayout>
              </c:layout>
              <c:numFmt formatCode="General" sourceLinked="0"/>
              <c:spPr>
                <a:noFill/>
                <a:ln>
                  <a:noFill/>
                </a:ln>
                <a:effectLst/>
              </c:spPr>
              <c:txPr>
                <a:bodyPr rot="0" spcFirstLastPara="1" vertOverflow="ellipsis" vert="horz" wrap="square" anchor="ctr" anchorCtr="1"/>
                <a:lstStyle/>
                <a:p>
                  <a:pPr>
                    <a:defRPr sz="1400" b="0" i="0" u="none" strike="noStrike" kern="1200" baseline="0">
                      <a:solidFill>
                        <a:srgbClr val="FF0000"/>
                      </a:solidFill>
                      <a:latin typeface="+mn-lt"/>
                      <a:ea typeface="+mn-ea"/>
                      <a:cs typeface="+mn-cs"/>
                    </a:defRPr>
                  </a:pPr>
                  <a:endParaRPr lang="es-ES"/>
                </a:p>
              </c:txPr>
            </c:trendlineLbl>
          </c:trendline>
          <c:trendline>
            <c:spPr>
              <a:ln w="19050" cap="rnd">
                <a:solidFill>
                  <a:schemeClr val="accent1"/>
                </a:solidFill>
                <a:prstDash val="solid"/>
              </a:ln>
              <a:effectLst/>
            </c:spPr>
            <c:trendlineType val="power"/>
            <c:dispRSqr val="1"/>
            <c:dispEq val="1"/>
            <c:trendlineLbl>
              <c:layout>
                <c:manualLayout>
                  <c:x val="-0.54453671087166733"/>
                  <c:y val="8.6648344653710949E-2"/>
                </c:manualLayout>
              </c:layout>
              <c:numFmt formatCode="General" sourceLinked="0"/>
              <c:spPr>
                <a:noFill/>
                <a:ln>
                  <a:noFill/>
                </a:ln>
                <a:effectLst/>
              </c:spPr>
              <c:txPr>
                <a:bodyPr rot="0" spcFirstLastPara="1" vertOverflow="ellipsis" vert="horz" wrap="square" anchor="ctr" anchorCtr="1"/>
                <a:lstStyle/>
                <a:p>
                  <a:pPr>
                    <a:defRPr sz="1600" b="0" i="0" u="none" strike="noStrike" kern="1200" baseline="0">
                      <a:solidFill>
                        <a:schemeClr val="accent1">
                          <a:lumMod val="75000"/>
                        </a:schemeClr>
                      </a:solidFill>
                      <a:latin typeface="+mn-lt"/>
                      <a:ea typeface="+mn-ea"/>
                      <a:cs typeface="+mn-cs"/>
                    </a:defRPr>
                  </a:pPr>
                  <a:endParaRPr lang="es-ES"/>
                </a:p>
              </c:txPr>
            </c:trendlineLbl>
          </c:trendline>
          <c:xVal>
            <c:numRef>
              <c:f>Cuestionario12!$A$23:$A$72</c:f>
              <c:numCache>
                <c:formatCode>General</c:formatCode>
                <c:ptCount val="50"/>
                <c:pt idx="0">
                  <c:v>66.400000000000006</c:v>
                </c:pt>
                <c:pt idx="1">
                  <c:v>53.2</c:v>
                </c:pt>
                <c:pt idx="2">
                  <c:v>90.7</c:v>
                </c:pt>
                <c:pt idx="3">
                  <c:v>108.5</c:v>
                </c:pt>
                <c:pt idx="4">
                  <c:v>30.3</c:v>
                </c:pt>
                <c:pt idx="5">
                  <c:v>64.099999999999994</c:v>
                </c:pt>
                <c:pt idx="6">
                  <c:v>71.3</c:v>
                </c:pt>
                <c:pt idx="7">
                  <c:v>33</c:v>
                </c:pt>
                <c:pt idx="8">
                  <c:v>65.8</c:v>
                </c:pt>
                <c:pt idx="9">
                  <c:v>85.3</c:v>
                </c:pt>
                <c:pt idx="10">
                  <c:v>107.5</c:v>
                </c:pt>
                <c:pt idx="11">
                  <c:v>74.7</c:v>
                </c:pt>
                <c:pt idx="12">
                  <c:v>74.5</c:v>
                </c:pt>
                <c:pt idx="13">
                  <c:v>97.3</c:v>
                </c:pt>
                <c:pt idx="14">
                  <c:v>76.599999999999994</c:v>
                </c:pt>
                <c:pt idx="15">
                  <c:v>94</c:v>
                </c:pt>
                <c:pt idx="16">
                  <c:v>104.9</c:v>
                </c:pt>
                <c:pt idx="17">
                  <c:v>97.6</c:v>
                </c:pt>
                <c:pt idx="18">
                  <c:v>99</c:v>
                </c:pt>
                <c:pt idx="19">
                  <c:v>32.700000000000003</c:v>
                </c:pt>
                <c:pt idx="20">
                  <c:v>44.4</c:v>
                </c:pt>
                <c:pt idx="21">
                  <c:v>56.2</c:v>
                </c:pt>
                <c:pt idx="22">
                  <c:v>77.7</c:v>
                </c:pt>
                <c:pt idx="23">
                  <c:v>54.8</c:v>
                </c:pt>
                <c:pt idx="24">
                  <c:v>106.7</c:v>
                </c:pt>
                <c:pt idx="25">
                  <c:v>73.5</c:v>
                </c:pt>
                <c:pt idx="26">
                  <c:v>53.8</c:v>
                </c:pt>
                <c:pt idx="27">
                  <c:v>66.400000000000006</c:v>
                </c:pt>
                <c:pt idx="28">
                  <c:v>98.2</c:v>
                </c:pt>
                <c:pt idx="29">
                  <c:v>58.1</c:v>
                </c:pt>
                <c:pt idx="30">
                  <c:v>36.799999999999997</c:v>
                </c:pt>
                <c:pt idx="31">
                  <c:v>43.2</c:v>
                </c:pt>
                <c:pt idx="32">
                  <c:v>64.7</c:v>
                </c:pt>
                <c:pt idx="33">
                  <c:v>79.8</c:v>
                </c:pt>
                <c:pt idx="34">
                  <c:v>100.8</c:v>
                </c:pt>
                <c:pt idx="35">
                  <c:v>59.5</c:v>
                </c:pt>
                <c:pt idx="36">
                  <c:v>103.2</c:v>
                </c:pt>
                <c:pt idx="37">
                  <c:v>30.5</c:v>
                </c:pt>
                <c:pt idx="38">
                  <c:v>99.6</c:v>
                </c:pt>
                <c:pt idx="39">
                  <c:v>79</c:v>
                </c:pt>
                <c:pt idx="40">
                  <c:v>45.9</c:v>
                </c:pt>
                <c:pt idx="41">
                  <c:v>68.5</c:v>
                </c:pt>
                <c:pt idx="42">
                  <c:v>102.9</c:v>
                </c:pt>
                <c:pt idx="43">
                  <c:v>78.099999999999994</c:v>
                </c:pt>
                <c:pt idx="44">
                  <c:v>67.599999999999994</c:v>
                </c:pt>
                <c:pt idx="45">
                  <c:v>99.2</c:v>
                </c:pt>
                <c:pt idx="46">
                  <c:v>39.299999999999997</c:v>
                </c:pt>
                <c:pt idx="47">
                  <c:v>54.7</c:v>
                </c:pt>
                <c:pt idx="48">
                  <c:v>108.3</c:v>
                </c:pt>
                <c:pt idx="49">
                  <c:v>46.6</c:v>
                </c:pt>
              </c:numCache>
            </c:numRef>
          </c:xVal>
          <c:yVal>
            <c:numRef>
              <c:f>Cuestionario12!$C$23:$C$72</c:f>
              <c:numCache>
                <c:formatCode>General</c:formatCode>
                <c:ptCount val="50"/>
                <c:pt idx="0">
                  <c:v>251.7</c:v>
                </c:pt>
                <c:pt idx="1">
                  <c:v>195.2</c:v>
                </c:pt>
                <c:pt idx="2">
                  <c:v>270.8</c:v>
                </c:pt>
                <c:pt idx="3">
                  <c:v>312</c:v>
                </c:pt>
                <c:pt idx="4">
                  <c:v>177.2</c:v>
                </c:pt>
                <c:pt idx="5">
                  <c:v>234.2</c:v>
                </c:pt>
                <c:pt idx="6">
                  <c:v>269.7</c:v>
                </c:pt>
                <c:pt idx="7">
                  <c:v>158.4</c:v>
                </c:pt>
                <c:pt idx="8">
                  <c:v>238.5</c:v>
                </c:pt>
                <c:pt idx="9">
                  <c:v>290.5</c:v>
                </c:pt>
                <c:pt idx="10">
                  <c:v>307.7</c:v>
                </c:pt>
                <c:pt idx="11">
                  <c:v>272.89999999999998</c:v>
                </c:pt>
                <c:pt idx="12">
                  <c:v>284.39999999999998</c:v>
                </c:pt>
                <c:pt idx="13">
                  <c:v>279.89999999999998</c:v>
                </c:pt>
                <c:pt idx="14">
                  <c:v>248.2</c:v>
                </c:pt>
                <c:pt idx="15">
                  <c:v>272</c:v>
                </c:pt>
                <c:pt idx="16">
                  <c:v>302.60000000000002</c:v>
                </c:pt>
                <c:pt idx="17">
                  <c:v>308.5</c:v>
                </c:pt>
                <c:pt idx="18">
                  <c:v>320.3</c:v>
                </c:pt>
                <c:pt idx="19">
                  <c:v>167.3</c:v>
                </c:pt>
                <c:pt idx="20">
                  <c:v>172.5</c:v>
                </c:pt>
                <c:pt idx="21">
                  <c:v>209.5</c:v>
                </c:pt>
                <c:pt idx="22">
                  <c:v>275</c:v>
                </c:pt>
                <c:pt idx="23">
                  <c:v>193.7</c:v>
                </c:pt>
                <c:pt idx="24">
                  <c:v>337.4</c:v>
                </c:pt>
                <c:pt idx="25">
                  <c:v>266.8</c:v>
                </c:pt>
                <c:pt idx="26">
                  <c:v>194.2</c:v>
                </c:pt>
                <c:pt idx="27">
                  <c:v>263.60000000000002</c:v>
                </c:pt>
                <c:pt idx="28">
                  <c:v>322.8</c:v>
                </c:pt>
                <c:pt idx="29">
                  <c:v>219.6</c:v>
                </c:pt>
                <c:pt idx="30">
                  <c:v>193.2</c:v>
                </c:pt>
                <c:pt idx="31">
                  <c:v>202.4</c:v>
                </c:pt>
                <c:pt idx="32">
                  <c:v>231.1</c:v>
                </c:pt>
                <c:pt idx="33">
                  <c:v>248.5</c:v>
                </c:pt>
                <c:pt idx="34">
                  <c:v>309.60000000000002</c:v>
                </c:pt>
                <c:pt idx="35">
                  <c:v>245.7</c:v>
                </c:pt>
                <c:pt idx="36">
                  <c:v>315.8</c:v>
                </c:pt>
                <c:pt idx="37">
                  <c:v>177.6</c:v>
                </c:pt>
                <c:pt idx="38">
                  <c:v>318.60000000000002</c:v>
                </c:pt>
                <c:pt idx="39">
                  <c:v>283.10000000000002</c:v>
                </c:pt>
                <c:pt idx="40">
                  <c:v>182.5</c:v>
                </c:pt>
                <c:pt idx="41">
                  <c:v>245.1</c:v>
                </c:pt>
                <c:pt idx="42">
                  <c:v>294.10000000000002</c:v>
                </c:pt>
                <c:pt idx="43">
                  <c:v>261.2</c:v>
                </c:pt>
                <c:pt idx="44">
                  <c:v>262.2</c:v>
                </c:pt>
                <c:pt idx="45">
                  <c:v>310.7</c:v>
                </c:pt>
                <c:pt idx="46">
                  <c:v>186.7</c:v>
                </c:pt>
                <c:pt idx="47">
                  <c:v>189.7</c:v>
                </c:pt>
                <c:pt idx="48">
                  <c:v>348.8</c:v>
                </c:pt>
                <c:pt idx="49">
                  <c:v>203.8</c:v>
                </c:pt>
              </c:numCache>
            </c:numRef>
          </c:yVal>
          <c:smooth val="0"/>
          <c:extLst>
            <c:ext xmlns:c16="http://schemas.microsoft.com/office/drawing/2014/chart" uri="{C3380CC4-5D6E-409C-BE32-E72D297353CC}">
              <c16:uniqueId val="{00000000-6B14-4B6B-A84F-E78B0B5C0F87}"/>
            </c:ext>
          </c:extLst>
        </c:ser>
        <c:dLbls>
          <c:showLegendKey val="0"/>
          <c:showVal val="0"/>
          <c:showCatName val="0"/>
          <c:showSerName val="0"/>
          <c:showPercent val="0"/>
          <c:showBubbleSize val="0"/>
        </c:dLbls>
        <c:axId val="229679519"/>
        <c:axId val="229679935"/>
      </c:scatterChart>
      <c:valAx>
        <c:axId val="22967951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29679935"/>
        <c:crosses val="autoZero"/>
        <c:crossBetween val="midCat"/>
      </c:valAx>
      <c:valAx>
        <c:axId val="229679935"/>
        <c:scaling>
          <c:orientation val="minMax"/>
          <c:min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29679519"/>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xVal>
            <c:numRef>
              <c:f>Cuestionario12!$E$23:$E$72</c:f>
              <c:numCache>
                <c:formatCode>General</c:formatCode>
                <c:ptCount val="50"/>
                <c:pt idx="0">
                  <c:v>239.99563348456522</c:v>
                </c:pt>
                <c:pt idx="1">
                  <c:v>212.86438954158211</c:v>
                </c:pt>
                <c:pt idx="2">
                  <c:v>289.94178710687504</c:v>
                </c:pt>
                <c:pt idx="3">
                  <c:v>326.52785848453402</c:v>
                </c:pt>
                <c:pt idx="4">
                  <c:v>165.79579209504323</c:v>
                </c:pt>
                <c:pt idx="5">
                  <c:v>235.26821976722724</c:v>
                </c:pt>
                <c:pt idx="6">
                  <c:v>250.06708009976347</c:v>
                </c:pt>
                <c:pt idx="7">
                  <c:v>171.34536471974431</c:v>
                </c:pt>
                <c:pt idx="8">
                  <c:v>238.76239512352052</c:v>
                </c:pt>
                <c:pt idx="9">
                  <c:v>278.84264185747281</c:v>
                </c:pt>
                <c:pt idx="10">
                  <c:v>324.47246121612625</c:v>
                </c:pt>
                <c:pt idx="11">
                  <c:v>257.05543081235004</c:v>
                </c:pt>
                <c:pt idx="12">
                  <c:v>256.64435135866847</c:v>
                </c:pt>
                <c:pt idx="13">
                  <c:v>303.50740907836655</c:v>
                </c:pt>
                <c:pt idx="14">
                  <c:v>260.96068562232483</c:v>
                </c:pt>
                <c:pt idx="15">
                  <c:v>296.72459809262079</c:v>
                </c:pt>
                <c:pt idx="16">
                  <c:v>319.12842831826595</c:v>
                </c:pt>
                <c:pt idx="17">
                  <c:v>304.12402825888887</c:v>
                </c:pt>
                <c:pt idx="18">
                  <c:v>307.00158443465983</c:v>
                </c:pt>
                <c:pt idx="19">
                  <c:v>170.72874553922196</c:v>
                </c:pt>
                <c:pt idx="20">
                  <c:v>194.77689357959335</c:v>
                </c:pt>
                <c:pt idx="21">
                  <c:v>219.03058134680555</c:v>
                </c:pt>
                <c:pt idx="22">
                  <c:v>263.22162261757347</c:v>
                </c:pt>
                <c:pt idx="23">
                  <c:v>216.15302517103459</c:v>
                </c:pt>
                <c:pt idx="24">
                  <c:v>322.82814340139998</c:v>
                </c:pt>
                <c:pt idx="25">
                  <c:v>254.58895409026067</c:v>
                </c:pt>
                <c:pt idx="26">
                  <c:v>214.09762790262675</c:v>
                </c:pt>
                <c:pt idx="27">
                  <c:v>239.99563348456522</c:v>
                </c:pt>
                <c:pt idx="28">
                  <c:v>305.35726661993363</c:v>
                </c:pt>
                <c:pt idx="29">
                  <c:v>222.93583615678037</c:v>
                </c:pt>
                <c:pt idx="30">
                  <c:v>179.15587433969398</c:v>
                </c:pt>
                <c:pt idx="31">
                  <c:v>192.31041685750398</c:v>
                </c:pt>
                <c:pt idx="32">
                  <c:v>236.50145812827193</c:v>
                </c:pt>
                <c:pt idx="33">
                  <c:v>267.53795688122989</c:v>
                </c:pt>
                <c:pt idx="34">
                  <c:v>310.70129951779393</c:v>
                </c:pt>
                <c:pt idx="35">
                  <c:v>225.8133923325513</c:v>
                </c:pt>
                <c:pt idx="36">
                  <c:v>315.63425296197266</c:v>
                </c:pt>
                <c:pt idx="37">
                  <c:v>166.20687154872479</c:v>
                </c:pt>
                <c:pt idx="38">
                  <c:v>308.23482279570453</c:v>
                </c:pt>
                <c:pt idx="39">
                  <c:v>265.89363906650362</c:v>
                </c:pt>
                <c:pt idx="40">
                  <c:v>197.85998948220507</c:v>
                </c:pt>
                <c:pt idx="41">
                  <c:v>244.3119677482216</c:v>
                </c:pt>
                <c:pt idx="42">
                  <c:v>315.01763378145029</c:v>
                </c:pt>
                <c:pt idx="43">
                  <c:v>264.04378152493655</c:v>
                </c:pt>
                <c:pt idx="44">
                  <c:v>242.46211020665456</c:v>
                </c:pt>
                <c:pt idx="45">
                  <c:v>307.4126638883414</c:v>
                </c:pt>
                <c:pt idx="46">
                  <c:v>184.29436751071353</c:v>
                </c:pt>
                <c:pt idx="47">
                  <c:v>215.94748544419383</c:v>
                </c:pt>
                <c:pt idx="48">
                  <c:v>326.11677903085251</c:v>
                </c:pt>
                <c:pt idx="49">
                  <c:v>199.29876757009055</c:v>
                </c:pt>
              </c:numCache>
            </c:numRef>
          </c:xVal>
          <c:yVal>
            <c:numRef>
              <c:f>Cuestionario12!$F$23:$F$72</c:f>
              <c:numCache>
                <c:formatCode>General</c:formatCode>
                <c:ptCount val="50"/>
                <c:pt idx="0">
                  <c:v>11.704366515434771</c:v>
                </c:pt>
                <c:pt idx="1">
                  <c:v>-17.664389541582125</c:v>
                </c:pt>
                <c:pt idx="2">
                  <c:v>-19.141787106875029</c:v>
                </c:pt>
                <c:pt idx="3">
                  <c:v>-14.527858484534022</c:v>
                </c:pt>
                <c:pt idx="4">
                  <c:v>11.404207904956763</c:v>
                </c:pt>
                <c:pt idx="5">
                  <c:v>-1.068219767227248</c:v>
                </c:pt>
                <c:pt idx="6">
                  <c:v>19.632919900236516</c:v>
                </c:pt>
                <c:pt idx="7">
                  <c:v>-12.945364719744305</c:v>
                </c:pt>
                <c:pt idx="8">
                  <c:v>-0.26239512352051975</c:v>
                </c:pt>
                <c:pt idx="9">
                  <c:v>11.657358142527187</c:v>
                </c:pt>
                <c:pt idx="10">
                  <c:v>-16.77246121612626</c:v>
                </c:pt>
                <c:pt idx="11">
                  <c:v>15.844569187649938</c:v>
                </c:pt>
                <c:pt idx="12">
                  <c:v>27.755648641331504</c:v>
                </c:pt>
                <c:pt idx="13">
                  <c:v>-23.607409078366572</c:v>
                </c:pt>
                <c:pt idx="14">
                  <c:v>-12.760685622324843</c:v>
                </c:pt>
                <c:pt idx="15">
                  <c:v>-24.724598092620795</c:v>
                </c:pt>
                <c:pt idx="16">
                  <c:v>-16.528428318265924</c:v>
                </c:pt>
                <c:pt idx="17">
                  <c:v>4.3759717411111296</c:v>
                </c:pt>
                <c:pt idx="18">
                  <c:v>13.298415565340179</c:v>
                </c:pt>
                <c:pt idx="19">
                  <c:v>-3.4287455392219499</c:v>
                </c:pt>
                <c:pt idx="20">
                  <c:v>-22.276893579593349</c:v>
                </c:pt>
                <c:pt idx="21">
                  <c:v>-9.5305813468055476</c:v>
                </c:pt>
                <c:pt idx="22">
                  <c:v>11.778377382426527</c:v>
                </c:pt>
                <c:pt idx="23">
                  <c:v>-22.453025171034596</c:v>
                </c:pt>
                <c:pt idx="24">
                  <c:v>14.571856598599993</c:v>
                </c:pt>
                <c:pt idx="25">
                  <c:v>12.21104590973934</c:v>
                </c:pt>
                <c:pt idx="26">
                  <c:v>-19.897627902626766</c:v>
                </c:pt>
                <c:pt idx="27">
                  <c:v>23.604366515434805</c:v>
                </c:pt>
                <c:pt idx="28">
                  <c:v>17.442733380066386</c:v>
                </c:pt>
                <c:pt idx="29">
                  <c:v>-3.335836156780374</c:v>
                </c:pt>
                <c:pt idx="30">
                  <c:v>14.044125660306008</c:v>
                </c:pt>
                <c:pt idx="31">
                  <c:v>10.089583142496025</c:v>
                </c:pt>
                <c:pt idx="32">
                  <c:v>-5.4014581282719405</c:v>
                </c:pt>
                <c:pt idx="33">
                  <c:v>-19.037956881229888</c:v>
                </c:pt>
                <c:pt idx="34">
                  <c:v>-1.1012995177939047</c:v>
                </c:pt>
                <c:pt idx="35">
                  <c:v>19.886607667448686</c:v>
                </c:pt>
                <c:pt idx="36">
                  <c:v>0.16574703802734803</c:v>
                </c:pt>
                <c:pt idx="37">
                  <c:v>11.393128451275203</c:v>
                </c:pt>
                <c:pt idx="38">
                  <c:v>10.365177204295492</c:v>
                </c:pt>
                <c:pt idx="39">
                  <c:v>17.206360933496399</c:v>
                </c:pt>
                <c:pt idx="40">
                  <c:v>-15.359989482205066</c:v>
                </c:pt>
                <c:pt idx="41">
                  <c:v>0.78803225177838954</c:v>
                </c:pt>
                <c:pt idx="42">
                  <c:v>-20.917633781450263</c:v>
                </c:pt>
                <c:pt idx="43">
                  <c:v>-2.8437815249365599</c:v>
                </c:pt>
                <c:pt idx="44">
                  <c:v>19.737889793345431</c:v>
                </c:pt>
                <c:pt idx="45">
                  <c:v>3.2873361116585897</c:v>
                </c:pt>
                <c:pt idx="46">
                  <c:v>2.4056324892864609</c:v>
                </c:pt>
                <c:pt idx="47">
                  <c:v>-26.247485444193842</c:v>
                </c:pt>
                <c:pt idx="48">
                  <c:v>22.683220969147499</c:v>
                </c:pt>
                <c:pt idx="49">
                  <c:v>4.5012324299094644</c:v>
                </c:pt>
              </c:numCache>
            </c:numRef>
          </c:yVal>
          <c:smooth val="0"/>
          <c:extLst>
            <c:ext xmlns:c16="http://schemas.microsoft.com/office/drawing/2014/chart" uri="{C3380CC4-5D6E-409C-BE32-E72D297353CC}">
              <c16:uniqueId val="{00000000-7885-40D0-A08A-96FC01491BDB}"/>
            </c:ext>
          </c:extLst>
        </c:ser>
        <c:dLbls>
          <c:showLegendKey val="0"/>
          <c:showVal val="0"/>
          <c:showCatName val="0"/>
          <c:showSerName val="0"/>
          <c:showPercent val="0"/>
          <c:showBubbleSize val="0"/>
        </c:dLbls>
        <c:axId val="241062431"/>
        <c:axId val="241069087"/>
      </c:scatterChart>
      <c:valAx>
        <c:axId val="24106243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41069087"/>
        <c:crosses val="autoZero"/>
        <c:crossBetween val="midCat"/>
      </c:valAx>
      <c:valAx>
        <c:axId val="2410690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41062431"/>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142875</xdr:colOff>
      <xdr:row>0</xdr:row>
      <xdr:rowOff>180974</xdr:rowOff>
    </xdr:from>
    <xdr:ext cx="7972425" cy="1219201"/>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142875" y="180974"/>
          <a:ext cx="7972425" cy="1219201"/>
        </a:xfrm>
        <a:prstGeom prst="rect">
          <a:avLst/>
        </a:prstGeom>
        <a:solidFill>
          <a:srgbClr val="FFFFCC"/>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200">
              <a:solidFill>
                <a:schemeClr val="accent1">
                  <a:lumMod val="50000"/>
                </a:schemeClr>
              </a:solidFill>
              <a:latin typeface="Bookman Old Style" panose="02050604050505020204" pitchFamily="18" charset="0"/>
            </a:rPr>
            <a:t>Se</a:t>
          </a:r>
          <a:r>
            <a:rPr lang="es-ES" sz="1200" baseline="0">
              <a:solidFill>
                <a:schemeClr val="accent1">
                  <a:lumMod val="50000"/>
                </a:schemeClr>
              </a:solidFill>
              <a:latin typeface="Bookman Old Style" panose="02050604050505020204" pitchFamily="18" charset="0"/>
            </a:rPr>
            <a:t> ha realizado un estudio en un conjunto de familias que solicitaron una subvención municipal para la adquisición de una vivienda. Se ha recogido información del los ingresos familiares anuales, los gastos familiares anuales, el importe de la vivienda adquirida y el importe de la subvención recibida. Todas ellas medidas en miles de euros</a:t>
          </a:r>
        </a:p>
        <a:p>
          <a:endParaRPr lang="es-ES" sz="1200">
            <a:solidFill>
              <a:schemeClr val="accent1">
                <a:lumMod val="50000"/>
              </a:schemeClr>
            </a:solidFill>
            <a:latin typeface="Bookman Old Style" panose="02050604050505020204" pitchFamily="18" charset="0"/>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7</xdr:col>
      <xdr:colOff>342900</xdr:colOff>
      <xdr:row>19</xdr:row>
      <xdr:rowOff>171450</xdr:rowOff>
    </xdr:from>
    <xdr:to>
      <xdr:col>14</xdr:col>
      <xdr:colOff>752475</xdr:colOff>
      <xdr:row>36</xdr:row>
      <xdr:rowOff>95250</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19050</xdr:colOff>
      <xdr:row>51</xdr:row>
      <xdr:rowOff>23812</xdr:rowOff>
    </xdr:from>
    <xdr:to>
      <xdr:col>13</xdr:col>
      <xdr:colOff>752475</xdr:colOff>
      <xdr:row>65</xdr:row>
      <xdr:rowOff>100012</xdr:rowOff>
    </xdr:to>
    <xdr:graphicFrame macro="">
      <xdr:nvGraphicFramePr>
        <xdr:cNvPr id="4" name="Gráfico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0</xdr:colOff>
      <xdr:row>1</xdr:row>
      <xdr:rowOff>0</xdr:rowOff>
    </xdr:from>
    <xdr:ext cx="10067925" cy="3448050"/>
    <xdr:sp macro="" textlink="">
      <xdr:nvSpPr>
        <xdr:cNvPr id="5" name="CuadroTexto 4">
          <a:extLst>
            <a:ext uri="{FF2B5EF4-FFF2-40B4-BE49-F238E27FC236}">
              <a16:creationId xmlns:a16="http://schemas.microsoft.com/office/drawing/2014/main" id="{00000000-0008-0000-0200-000005000000}"/>
            </a:ext>
          </a:extLst>
        </xdr:cNvPr>
        <xdr:cNvSpPr txBox="1"/>
      </xdr:nvSpPr>
      <xdr:spPr>
        <a:xfrm>
          <a:off x="0" y="190500"/>
          <a:ext cx="10067925" cy="3448050"/>
        </a:xfrm>
        <a:prstGeom prst="rect">
          <a:avLst/>
        </a:prstGeom>
        <a:solidFill>
          <a:srgbClr val="FFFFCC"/>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200">
              <a:solidFill>
                <a:schemeClr val="accent1">
                  <a:lumMod val="50000"/>
                </a:schemeClr>
              </a:solidFill>
              <a:latin typeface="Bookman Old Style" panose="02050604050505020204" pitchFamily="18" charset="0"/>
            </a:rPr>
            <a:t>Se</a:t>
          </a:r>
          <a:r>
            <a:rPr lang="es-ES" sz="1200" baseline="0">
              <a:solidFill>
                <a:schemeClr val="accent1">
                  <a:lumMod val="50000"/>
                </a:schemeClr>
              </a:solidFill>
              <a:latin typeface="Bookman Old Style" panose="02050604050505020204" pitchFamily="18" charset="0"/>
            </a:rPr>
            <a:t> ha realizado un estudio en un conjunto de familias que solicitaron una subvención municipal para la adquisición de una vivienda. Se ha recogido información del los ingresos familiares anuales, los gastos familiares anuales, el importe de la vivienda adquirida y el importe de la subvención recibida. Todas ellas medidas en miles de euros. Vamos a nalizar la relación entre las variables </a:t>
          </a:r>
          <a:r>
            <a:rPr lang="es-ES" sz="1200" b="1" baseline="0">
              <a:solidFill>
                <a:schemeClr val="accent1">
                  <a:lumMod val="50000"/>
                </a:schemeClr>
              </a:solidFill>
              <a:latin typeface="Bookman Old Style" panose="02050604050505020204" pitchFamily="18" charset="0"/>
            </a:rPr>
            <a:t>Ingresos</a:t>
          </a:r>
          <a:r>
            <a:rPr lang="es-ES" sz="1200" baseline="0">
              <a:solidFill>
                <a:schemeClr val="accent1">
                  <a:lumMod val="50000"/>
                </a:schemeClr>
              </a:solidFill>
              <a:latin typeface="Bookman Old Style" panose="02050604050505020204" pitchFamily="18" charset="0"/>
            </a:rPr>
            <a:t> e </a:t>
          </a:r>
          <a:r>
            <a:rPr lang="es-ES" sz="1200" b="1" baseline="0">
              <a:solidFill>
                <a:schemeClr val="accent1">
                  <a:lumMod val="50000"/>
                </a:schemeClr>
              </a:solidFill>
              <a:latin typeface="Bookman Old Style" panose="02050604050505020204" pitchFamily="18" charset="0"/>
            </a:rPr>
            <a:t>Importe de la vivienda</a:t>
          </a:r>
        </a:p>
        <a:p>
          <a:endParaRPr lang="es-ES" sz="1200" b="1" baseline="0">
            <a:solidFill>
              <a:schemeClr val="accent1">
                <a:lumMod val="50000"/>
              </a:schemeClr>
            </a:solidFill>
            <a:latin typeface="Bookman Old Style" panose="02050604050505020204" pitchFamily="18" charset="0"/>
          </a:endParaRPr>
        </a:p>
        <a:p>
          <a:r>
            <a:rPr lang="es-ES" sz="1200" baseline="0">
              <a:solidFill>
                <a:schemeClr val="accent1">
                  <a:lumMod val="50000"/>
                </a:schemeClr>
              </a:solidFill>
              <a:latin typeface="Bookman Old Style" panose="02050604050505020204" pitchFamily="18" charset="0"/>
            </a:rPr>
            <a:t>A) </a:t>
          </a:r>
          <a:r>
            <a:rPr lang="es-ES" sz="1200">
              <a:solidFill>
                <a:schemeClr val="accent1">
                  <a:lumMod val="50000"/>
                </a:schemeClr>
              </a:solidFill>
              <a:latin typeface="Bookman Old Style" panose="02050604050505020204" pitchFamily="18" charset="0"/>
            </a:rPr>
            <a:t>Obtén el diagrama de dispersión de ambas variables</a:t>
          </a:r>
        </a:p>
        <a:p>
          <a:r>
            <a:rPr lang="es-ES" sz="1200" baseline="0">
              <a:solidFill>
                <a:schemeClr val="accent1">
                  <a:lumMod val="50000"/>
                </a:schemeClr>
              </a:solidFill>
              <a:latin typeface="Bookman Old Style" panose="02050604050505020204" pitchFamily="18" charset="0"/>
            </a:rPr>
            <a:t>B) </a:t>
          </a:r>
          <a:r>
            <a:rPr lang="es-ES" sz="1200">
              <a:solidFill>
                <a:schemeClr val="accent1">
                  <a:lumMod val="50000"/>
                </a:schemeClr>
              </a:solidFill>
              <a:latin typeface="Bookman Old Style" panose="02050604050505020204" pitchFamily="18" charset="0"/>
            </a:rPr>
            <a:t>¿Qué puedes destacar del diagrama anterior?</a:t>
          </a:r>
        </a:p>
        <a:p>
          <a:r>
            <a:rPr lang="es-ES" sz="1200">
              <a:solidFill>
                <a:schemeClr val="accent1">
                  <a:lumMod val="50000"/>
                </a:schemeClr>
              </a:solidFill>
              <a:latin typeface="Bookman Old Style" panose="02050604050505020204" pitchFamily="18" charset="0"/>
            </a:rPr>
            <a:t>C) ¿Qué medida nos indica el sentido y la intensidad de la relación entre dos variables?</a:t>
          </a:r>
        </a:p>
        <a:p>
          <a:r>
            <a:rPr lang="es-ES" sz="1200">
              <a:solidFill>
                <a:schemeClr val="accent1">
                  <a:lumMod val="50000"/>
                </a:schemeClr>
              </a:solidFill>
              <a:latin typeface="Bookman Old Style" panose="02050604050505020204" pitchFamily="18" charset="0"/>
            </a:rPr>
            <a:t>D) Calcula e interpreta la covarianza entre las dos variables estudiadas</a:t>
          </a:r>
        </a:p>
        <a:p>
          <a:r>
            <a:rPr lang="es-ES" sz="1200">
              <a:solidFill>
                <a:schemeClr val="accent1">
                  <a:lumMod val="50000"/>
                </a:schemeClr>
              </a:solidFill>
              <a:latin typeface="Bookman Old Style" panose="02050604050505020204" pitchFamily="18" charset="0"/>
            </a:rPr>
            <a:t>E)</a:t>
          </a:r>
          <a:r>
            <a:rPr lang="es-ES" sz="1200" baseline="0">
              <a:solidFill>
                <a:schemeClr val="accent1">
                  <a:lumMod val="50000"/>
                </a:schemeClr>
              </a:solidFill>
              <a:latin typeface="Bookman Old Style" panose="02050604050505020204" pitchFamily="18" charset="0"/>
            </a:rPr>
            <a:t> </a:t>
          </a:r>
          <a:r>
            <a:rPr lang="es-ES" sz="1200">
              <a:solidFill>
                <a:schemeClr val="accent1">
                  <a:lumMod val="50000"/>
                </a:schemeClr>
              </a:solidFill>
              <a:latin typeface="Bookman Old Style" panose="02050604050505020204" pitchFamily="18" charset="0"/>
            </a:rPr>
            <a:t>Calcula la recta de regresión y obtén una medida de la bondad de ajuste. Interpreta todos los coeficientes</a:t>
          </a:r>
        </a:p>
        <a:p>
          <a:r>
            <a:rPr lang="es-ES" sz="1200">
              <a:solidFill>
                <a:schemeClr val="accent1">
                  <a:lumMod val="50000"/>
                </a:schemeClr>
              </a:solidFill>
              <a:latin typeface="Bookman Old Style" panose="02050604050505020204" pitchFamily="18" charset="0"/>
            </a:rPr>
            <a:t>F) Obtén</a:t>
          </a:r>
          <a:r>
            <a:rPr lang="es-ES" sz="1200" baseline="0">
              <a:solidFill>
                <a:schemeClr val="accent1">
                  <a:lumMod val="50000"/>
                </a:schemeClr>
              </a:solidFill>
              <a:latin typeface="Bookman Old Style" panose="02050604050505020204" pitchFamily="18" charset="0"/>
            </a:rPr>
            <a:t> </a:t>
          </a:r>
          <a:r>
            <a:rPr lang="es-ES" sz="1200">
              <a:solidFill>
                <a:schemeClr val="accent1">
                  <a:lumMod val="50000"/>
                </a:schemeClr>
              </a:solidFill>
              <a:latin typeface="Bookman Old Style" panose="02050604050505020204" pitchFamily="18" charset="0"/>
            </a:rPr>
            <a:t>el gráfico de residuos para el modelo lineal</a:t>
          </a:r>
        </a:p>
        <a:p>
          <a:r>
            <a:rPr lang="es-ES" sz="1200">
              <a:solidFill>
                <a:schemeClr val="accent1">
                  <a:lumMod val="50000"/>
                </a:schemeClr>
              </a:solidFill>
              <a:latin typeface="Bookman Old Style" panose="02050604050505020204" pitchFamily="18" charset="0"/>
            </a:rPr>
            <a:t>G)</a:t>
          </a:r>
          <a:r>
            <a:rPr lang="es-ES" sz="1200" baseline="0">
              <a:solidFill>
                <a:schemeClr val="accent1">
                  <a:lumMod val="50000"/>
                </a:schemeClr>
              </a:solidFill>
              <a:latin typeface="Bookman Old Style" panose="02050604050505020204" pitchFamily="18" charset="0"/>
            </a:rPr>
            <a:t> </a:t>
          </a:r>
          <a:r>
            <a:rPr lang="es-ES" sz="1200">
              <a:solidFill>
                <a:schemeClr val="accent1">
                  <a:lumMod val="50000"/>
                </a:schemeClr>
              </a:solidFill>
              <a:latin typeface="Bookman Old Style" panose="02050604050505020204" pitchFamily="18" charset="0"/>
            </a:rPr>
            <a:t>Aprovecha el diagrama de dispersión que has realizado previamente para dibujar sobre él las curvas de las regresiones logarítmica, exponencial y potencial. Basándote en los valores de R2 que aparecen en cada una de esas líneas de tendencia, ¿qué modelo presenta mejor ajuste?</a:t>
          </a:r>
        </a:p>
        <a:p>
          <a:r>
            <a:rPr lang="es-ES" sz="1200">
              <a:solidFill>
                <a:schemeClr val="accent1">
                  <a:lumMod val="50000"/>
                </a:schemeClr>
              </a:solidFill>
              <a:latin typeface="Bookman Old Style" panose="02050604050505020204" pitchFamily="18" charset="0"/>
            </a:rPr>
            <a:t>H) </a:t>
          </a:r>
          <a:r>
            <a:rPr lang="es-ES" sz="1200" baseline="0">
              <a:solidFill>
                <a:schemeClr val="accent1">
                  <a:lumMod val="50000"/>
                </a:schemeClr>
              </a:solidFill>
              <a:latin typeface="Bookman Old Style" panose="02050604050505020204" pitchFamily="18" charset="0"/>
            </a:rPr>
            <a:t>Emplea el modelo que presente mejor ajuste (el lineal o alguno de los no lineales) para realizar una predicción de los gastos de una familia que tiene unos ingresos anuales de 80.000 €. Si tienes que emplear un modelo no lineal, utiliza los valores de los parámetros que has obtenido al representarlos gráficamente. </a:t>
          </a:r>
        </a:p>
        <a:p>
          <a:endParaRPr lang="es-ES" sz="1200">
            <a:solidFill>
              <a:schemeClr val="accent1">
                <a:lumMod val="50000"/>
              </a:schemeClr>
            </a:solidFill>
            <a:latin typeface="Bookman Old Style" panose="02050604050505020204" pitchFamily="18" charset="0"/>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0:D60"/>
  <sheetViews>
    <sheetView workbookViewId="0">
      <selection activeCell="H39" sqref="H39"/>
    </sheetView>
  </sheetViews>
  <sheetFormatPr baseColWidth="10" defaultRowHeight="14.4" x14ac:dyDescent="0.3"/>
  <cols>
    <col min="3" max="3" width="16.5546875" bestFit="1" customWidth="1"/>
  </cols>
  <sheetData>
    <row r="10" spans="1:4" x14ac:dyDescent="0.3">
      <c r="A10" s="1" t="s">
        <v>0</v>
      </c>
      <c r="B10" s="1" t="s">
        <v>1</v>
      </c>
      <c r="C10" s="1" t="s">
        <v>2</v>
      </c>
      <c r="D10" s="1" t="s">
        <v>3</v>
      </c>
    </row>
    <row r="11" spans="1:4" x14ac:dyDescent="0.3">
      <c r="A11" s="2">
        <v>66.400000000000006</v>
      </c>
      <c r="B11" s="2">
        <v>67.8</v>
      </c>
      <c r="C11" s="2">
        <v>251.7</v>
      </c>
      <c r="D11" s="2">
        <v>4</v>
      </c>
    </row>
    <row r="12" spans="1:4" x14ac:dyDescent="0.3">
      <c r="A12" s="2">
        <v>53.2</v>
      </c>
      <c r="B12" s="2">
        <v>57</v>
      </c>
      <c r="C12" s="2">
        <v>195.2</v>
      </c>
      <c r="D12" s="2">
        <v>6.5</v>
      </c>
    </row>
    <row r="13" spans="1:4" x14ac:dyDescent="0.3">
      <c r="A13" s="2">
        <v>90.7</v>
      </c>
      <c r="B13" s="2">
        <v>79</v>
      </c>
      <c r="C13" s="2">
        <v>270.8</v>
      </c>
      <c r="D13" s="2">
        <v>1.9</v>
      </c>
    </row>
    <row r="14" spans="1:4" x14ac:dyDescent="0.3">
      <c r="A14" s="2">
        <v>108.5</v>
      </c>
      <c r="B14" s="2">
        <v>91.3</v>
      </c>
      <c r="C14" s="2">
        <v>312</v>
      </c>
      <c r="D14" s="2">
        <v>1.3</v>
      </c>
    </row>
    <row r="15" spans="1:4" x14ac:dyDescent="0.3">
      <c r="A15" s="2">
        <v>30.3</v>
      </c>
      <c r="B15" s="2">
        <v>25.1</v>
      </c>
      <c r="C15" s="2">
        <v>177.2</v>
      </c>
      <c r="D15" s="2">
        <v>16.2</v>
      </c>
    </row>
    <row r="16" spans="1:4" x14ac:dyDescent="0.3">
      <c r="A16" s="2">
        <v>64.099999999999994</v>
      </c>
      <c r="B16" s="2">
        <v>62.8</v>
      </c>
      <c r="C16" s="2">
        <v>234.2</v>
      </c>
      <c r="D16" s="2">
        <v>4.5999999999999996</v>
      </c>
    </row>
    <row r="17" spans="1:4" x14ac:dyDescent="0.3">
      <c r="A17" s="2">
        <v>71.3</v>
      </c>
      <c r="B17" s="2">
        <v>71.2</v>
      </c>
      <c r="C17" s="2">
        <v>269.7</v>
      </c>
      <c r="D17" s="2">
        <v>3.4</v>
      </c>
    </row>
    <row r="18" spans="1:4" x14ac:dyDescent="0.3">
      <c r="A18" s="2">
        <v>33</v>
      </c>
      <c r="B18" s="2">
        <v>25.7</v>
      </c>
      <c r="C18" s="2">
        <v>158.4</v>
      </c>
      <c r="D18" s="2">
        <v>13.2</v>
      </c>
    </row>
    <row r="19" spans="1:4" x14ac:dyDescent="0.3">
      <c r="A19" s="2">
        <v>65.8</v>
      </c>
      <c r="B19" s="2">
        <v>64.7</v>
      </c>
      <c r="C19" s="2">
        <v>238.5</v>
      </c>
      <c r="D19" s="2">
        <v>4.2</v>
      </c>
    </row>
    <row r="20" spans="1:4" x14ac:dyDescent="0.3">
      <c r="A20" s="2">
        <v>85.3</v>
      </c>
      <c r="B20" s="2">
        <v>78</v>
      </c>
      <c r="C20" s="2">
        <v>290.5</v>
      </c>
      <c r="D20" s="2">
        <v>2</v>
      </c>
    </row>
    <row r="21" spans="1:4" x14ac:dyDescent="0.3">
      <c r="A21" s="2">
        <v>107.5</v>
      </c>
      <c r="B21" s="2">
        <v>90</v>
      </c>
      <c r="C21" s="2">
        <v>307.7</v>
      </c>
      <c r="D21" s="2">
        <v>1.4</v>
      </c>
    </row>
    <row r="22" spans="1:4" x14ac:dyDescent="0.3">
      <c r="A22" s="2">
        <v>74.7</v>
      </c>
      <c r="B22" s="2">
        <v>66.900000000000006</v>
      </c>
      <c r="C22" s="2">
        <v>272.89999999999998</v>
      </c>
      <c r="D22" s="2">
        <v>2.8</v>
      </c>
    </row>
    <row r="23" spans="1:4" x14ac:dyDescent="0.3">
      <c r="A23" s="2">
        <v>74.5</v>
      </c>
      <c r="B23" s="2">
        <v>66.099999999999994</v>
      </c>
      <c r="C23" s="2">
        <v>284.39999999999998</v>
      </c>
      <c r="D23" s="2">
        <v>2.9</v>
      </c>
    </row>
    <row r="24" spans="1:4" x14ac:dyDescent="0.3">
      <c r="A24" s="2">
        <v>97.3</v>
      </c>
      <c r="B24" s="2">
        <v>79.099999999999994</v>
      </c>
      <c r="C24" s="2">
        <v>279.89999999999998</v>
      </c>
      <c r="D24" s="2">
        <v>1.5</v>
      </c>
    </row>
    <row r="25" spans="1:4" x14ac:dyDescent="0.3">
      <c r="A25" s="2">
        <v>76.599999999999994</v>
      </c>
      <c r="B25" s="2">
        <v>67.5</v>
      </c>
      <c r="C25" s="2">
        <v>248.2</v>
      </c>
      <c r="D25" s="2">
        <v>2.5</v>
      </c>
    </row>
    <row r="26" spans="1:4" x14ac:dyDescent="0.3">
      <c r="A26" s="2">
        <v>94</v>
      </c>
      <c r="B26" s="2">
        <v>84.3</v>
      </c>
      <c r="C26" s="2">
        <v>272</v>
      </c>
      <c r="D26" s="2">
        <v>1.8</v>
      </c>
    </row>
    <row r="27" spans="1:4" x14ac:dyDescent="0.3">
      <c r="A27" s="2">
        <v>104.9</v>
      </c>
      <c r="B27" s="2">
        <v>88.4</v>
      </c>
      <c r="C27" s="2">
        <v>302.60000000000002</v>
      </c>
      <c r="D27" s="2">
        <v>1.5</v>
      </c>
    </row>
    <row r="28" spans="1:4" x14ac:dyDescent="0.3">
      <c r="A28" s="2">
        <v>97.6</v>
      </c>
      <c r="B28" s="2">
        <v>83.7</v>
      </c>
      <c r="C28" s="2">
        <v>308.5</v>
      </c>
      <c r="D28" s="2">
        <v>1.7</v>
      </c>
    </row>
    <row r="29" spans="1:4" x14ac:dyDescent="0.3">
      <c r="A29" s="2">
        <v>99</v>
      </c>
      <c r="B29" s="2">
        <v>89.6</v>
      </c>
      <c r="C29" s="2">
        <v>320.3</v>
      </c>
      <c r="D29" s="2">
        <v>1.5</v>
      </c>
    </row>
    <row r="30" spans="1:4" x14ac:dyDescent="0.3">
      <c r="A30" s="2">
        <v>32.700000000000003</v>
      </c>
      <c r="B30" s="2">
        <v>25.4</v>
      </c>
      <c r="C30" s="2">
        <v>167.3</v>
      </c>
      <c r="D30" s="2">
        <v>13.2</v>
      </c>
    </row>
    <row r="31" spans="1:4" x14ac:dyDescent="0.3">
      <c r="A31" s="2">
        <v>44.4</v>
      </c>
      <c r="B31" s="2">
        <v>40.700000000000003</v>
      </c>
      <c r="C31" s="2">
        <v>172.5</v>
      </c>
      <c r="D31" s="2">
        <v>9.1999999999999993</v>
      </c>
    </row>
    <row r="32" spans="1:4" x14ac:dyDescent="0.3">
      <c r="A32" s="2">
        <v>56.2</v>
      </c>
      <c r="B32" s="2">
        <v>59.7</v>
      </c>
      <c r="C32" s="2">
        <v>209.5</v>
      </c>
      <c r="D32" s="2">
        <v>4.5999999999999996</v>
      </c>
    </row>
    <row r="33" spans="1:4" x14ac:dyDescent="0.3">
      <c r="A33" s="2">
        <v>77.7</v>
      </c>
      <c r="B33" s="2">
        <v>71.2</v>
      </c>
      <c r="C33" s="2">
        <v>275</v>
      </c>
      <c r="D33" s="2">
        <v>2.2999999999999998</v>
      </c>
    </row>
    <row r="34" spans="1:4" x14ac:dyDescent="0.3">
      <c r="A34" s="2">
        <v>54.8</v>
      </c>
      <c r="B34" s="2">
        <v>56</v>
      </c>
      <c r="C34" s="2">
        <v>193.7</v>
      </c>
      <c r="D34" s="2">
        <v>5.7</v>
      </c>
    </row>
    <row r="35" spans="1:4" x14ac:dyDescent="0.3">
      <c r="A35" s="2">
        <v>106.7</v>
      </c>
      <c r="B35" s="2">
        <v>89.7</v>
      </c>
      <c r="C35" s="2">
        <v>337.4</v>
      </c>
      <c r="D35" s="2">
        <v>1.4</v>
      </c>
    </row>
    <row r="36" spans="1:4" x14ac:dyDescent="0.3">
      <c r="A36" s="2">
        <v>73.5</v>
      </c>
      <c r="B36" s="2">
        <v>72.2</v>
      </c>
      <c r="C36" s="2">
        <v>266.8</v>
      </c>
      <c r="D36" s="2">
        <v>3.2</v>
      </c>
    </row>
    <row r="37" spans="1:4" x14ac:dyDescent="0.3">
      <c r="A37" s="2">
        <v>53.8</v>
      </c>
      <c r="B37" s="2">
        <v>49.4</v>
      </c>
      <c r="C37" s="2">
        <v>194.2</v>
      </c>
      <c r="D37" s="2">
        <v>5.9</v>
      </c>
    </row>
    <row r="38" spans="1:4" x14ac:dyDescent="0.3">
      <c r="A38" s="2">
        <v>66.400000000000006</v>
      </c>
      <c r="B38" s="2">
        <v>62.6</v>
      </c>
      <c r="C38" s="2">
        <v>263.60000000000002</v>
      </c>
      <c r="D38" s="2">
        <v>3.4</v>
      </c>
    </row>
    <row r="39" spans="1:4" x14ac:dyDescent="0.3">
      <c r="A39" s="2">
        <v>98.2</v>
      </c>
      <c r="B39" s="2">
        <v>85.9</v>
      </c>
      <c r="C39" s="2">
        <v>322.8</v>
      </c>
      <c r="D39" s="2">
        <v>1.6</v>
      </c>
    </row>
    <row r="40" spans="1:4" x14ac:dyDescent="0.3">
      <c r="A40" s="2">
        <v>58.1</v>
      </c>
      <c r="B40" s="2">
        <v>56.3</v>
      </c>
      <c r="C40" s="2">
        <v>219.6</v>
      </c>
      <c r="D40" s="2">
        <v>4.7</v>
      </c>
    </row>
    <row r="41" spans="1:4" x14ac:dyDescent="0.3">
      <c r="A41" s="2">
        <v>36.799999999999997</v>
      </c>
      <c r="B41" s="2">
        <v>31.7</v>
      </c>
      <c r="C41" s="2">
        <v>193.2</v>
      </c>
      <c r="D41" s="2">
        <v>10.8</v>
      </c>
    </row>
    <row r="42" spans="1:4" x14ac:dyDescent="0.3">
      <c r="A42" s="2">
        <v>43.2</v>
      </c>
      <c r="B42" s="2">
        <v>47.8</v>
      </c>
      <c r="C42" s="2">
        <v>202.4</v>
      </c>
      <c r="D42" s="2">
        <v>11</v>
      </c>
    </row>
    <row r="43" spans="1:4" x14ac:dyDescent="0.3">
      <c r="A43" s="2">
        <v>64.7</v>
      </c>
      <c r="B43" s="2">
        <v>66</v>
      </c>
      <c r="C43" s="2">
        <v>231.1</v>
      </c>
      <c r="D43" s="2">
        <v>4.4000000000000004</v>
      </c>
    </row>
    <row r="44" spans="1:4" x14ac:dyDescent="0.3">
      <c r="A44" s="2">
        <v>79.8</v>
      </c>
      <c r="B44" s="2">
        <v>72.3</v>
      </c>
      <c r="C44" s="2">
        <v>248.5</v>
      </c>
      <c r="D44" s="2">
        <v>2.6</v>
      </c>
    </row>
    <row r="45" spans="1:4" x14ac:dyDescent="0.3">
      <c r="A45" s="2">
        <v>100.8</v>
      </c>
      <c r="B45" s="2">
        <v>85.9</v>
      </c>
      <c r="C45" s="2">
        <v>309.60000000000002</v>
      </c>
      <c r="D45" s="2">
        <v>1.4</v>
      </c>
    </row>
    <row r="46" spans="1:4" x14ac:dyDescent="0.3">
      <c r="A46" s="2">
        <v>59.5</v>
      </c>
      <c r="B46" s="2">
        <v>54.4</v>
      </c>
      <c r="C46" s="2">
        <v>245.7</v>
      </c>
      <c r="D46" s="2">
        <v>4.5999999999999996</v>
      </c>
    </row>
    <row r="47" spans="1:4" x14ac:dyDescent="0.3">
      <c r="A47" s="2">
        <v>103.2</v>
      </c>
      <c r="B47" s="2">
        <v>86</v>
      </c>
      <c r="C47" s="2">
        <v>315.8</v>
      </c>
      <c r="D47" s="2">
        <v>1.5</v>
      </c>
    </row>
    <row r="48" spans="1:4" x14ac:dyDescent="0.3">
      <c r="A48" s="2">
        <v>30.5</v>
      </c>
      <c r="B48" s="2">
        <v>22.8</v>
      </c>
      <c r="C48" s="2">
        <v>177.6</v>
      </c>
      <c r="D48" s="2">
        <v>16.7</v>
      </c>
    </row>
    <row r="49" spans="1:4" x14ac:dyDescent="0.3">
      <c r="A49" s="2">
        <v>99.6</v>
      </c>
      <c r="B49" s="2">
        <v>83.7</v>
      </c>
      <c r="C49" s="2">
        <v>318.60000000000002</v>
      </c>
      <c r="D49" s="2">
        <v>1.5</v>
      </c>
    </row>
    <row r="50" spans="1:4" x14ac:dyDescent="0.3">
      <c r="A50" s="2">
        <v>79</v>
      </c>
      <c r="B50" s="2">
        <v>76</v>
      </c>
      <c r="C50" s="2">
        <v>283.10000000000002</v>
      </c>
      <c r="D50" s="2">
        <v>2.7</v>
      </c>
    </row>
    <row r="51" spans="1:4" x14ac:dyDescent="0.3">
      <c r="A51" s="2">
        <v>45.9</v>
      </c>
      <c r="B51" s="2">
        <v>50.5</v>
      </c>
      <c r="C51" s="2">
        <v>182.5</v>
      </c>
      <c r="D51" s="2">
        <v>9.6</v>
      </c>
    </row>
    <row r="52" spans="1:4" x14ac:dyDescent="0.3">
      <c r="A52" s="2">
        <v>68.5</v>
      </c>
      <c r="B52" s="2">
        <v>61.6</v>
      </c>
      <c r="C52" s="2">
        <v>245.1</v>
      </c>
      <c r="D52" s="2">
        <v>3.9</v>
      </c>
    </row>
    <row r="53" spans="1:4" x14ac:dyDescent="0.3">
      <c r="A53" s="2">
        <v>102.9</v>
      </c>
      <c r="B53" s="2">
        <v>86.2</v>
      </c>
      <c r="C53" s="2">
        <v>294.10000000000002</v>
      </c>
      <c r="D53" s="2">
        <v>1.4</v>
      </c>
    </row>
    <row r="54" spans="1:4" x14ac:dyDescent="0.3">
      <c r="A54" s="2">
        <v>78.099999999999994</v>
      </c>
      <c r="B54" s="2">
        <v>73.5</v>
      </c>
      <c r="C54" s="2">
        <v>261.2</v>
      </c>
      <c r="D54" s="2">
        <v>2.2999999999999998</v>
      </c>
    </row>
    <row r="55" spans="1:4" x14ac:dyDescent="0.3">
      <c r="A55" s="2">
        <v>67.599999999999994</v>
      </c>
      <c r="B55" s="2">
        <v>65.099999999999994</v>
      </c>
      <c r="C55" s="2">
        <v>262.2</v>
      </c>
      <c r="D55" s="2">
        <v>3.9</v>
      </c>
    </row>
    <row r="56" spans="1:4" x14ac:dyDescent="0.3">
      <c r="A56" s="2">
        <v>99.2</v>
      </c>
      <c r="B56" s="2">
        <v>88.5</v>
      </c>
      <c r="C56" s="2">
        <v>310.7</v>
      </c>
      <c r="D56" s="2">
        <v>1.6</v>
      </c>
    </row>
    <row r="57" spans="1:4" x14ac:dyDescent="0.3">
      <c r="A57" s="2">
        <v>39.299999999999997</v>
      </c>
      <c r="B57" s="2">
        <v>34.5</v>
      </c>
      <c r="C57" s="2">
        <v>186.7</v>
      </c>
      <c r="D57" s="2">
        <v>9.6999999999999993</v>
      </c>
    </row>
    <row r="58" spans="1:4" x14ac:dyDescent="0.3">
      <c r="A58" s="2">
        <v>54.7</v>
      </c>
      <c r="B58" s="2">
        <v>54.6</v>
      </c>
      <c r="C58" s="2">
        <v>189.7</v>
      </c>
      <c r="D58" s="2">
        <v>6.5</v>
      </c>
    </row>
    <row r="59" spans="1:4" x14ac:dyDescent="0.3">
      <c r="A59" s="2">
        <v>108.3</v>
      </c>
      <c r="B59" s="2">
        <v>88.9</v>
      </c>
      <c r="C59" s="2">
        <v>348.8</v>
      </c>
      <c r="D59" s="2">
        <v>1.4</v>
      </c>
    </row>
    <row r="60" spans="1:4" x14ac:dyDescent="0.3">
      <c r="A60" s="2">
        <v>46.6</v>
      </c>
      <c r="B60" s="2">
        <v>50.3</v>
      </c>
      <c r="C60" s="2">
        <v>203.8</v>
      </c>
      <c r="D60" s="2">
        <v>9.6999999999999993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2:L79"/>
  <sheetViews>
    <sheetView tabSelected="1" topLeftCell="A37" workbookViewId="0">
      <selection activeCell="E58" sqref="E58"/>
    </sheetView>
  </sheetViews>
  <sheetFormatPr baseColWidth="10" defaultRowHeight="14.4" x14ac:dyDescent="0.3"/>
  <cols>
    <col min="3" max="3" width="16.5546875" bestFit="1" customWidth="1"/>
    <col min="10" max="10" width="11.88671875" bestFit="1" customWidth="1"/>
  </cols>
  <sheetData>
    <row r="22" spans="1:8" x14ac:dyDescent="0.3">
      <c r="A22" s="1" t="s">
        <v>13</v>
      </c>
      <c r="B22" s="1" t="s">
        <v>14</v>
      </c>
      <c r="C22" s="1" t="s">
        <v>2</v>
      </c>
      <c r="D22" s="1" t="s">
        <v>3</v>
      </c>
      <c r="E22" s="4" t="s">
        <v>15</v>
      </c>
      <c r="F22" s="4" t="s">
        <v>16</v>
      </c>
      <c r="H22" t="s">
        <v>6</v>
      </c>
    </row>
    <row r="23" spans="1:8" x14ac:dyDescent="0.3">
      <c r="A23" s="2">
        <v>66.400000000000006</v>
      </c>
      <c r="B23" s="2">
        <v>67.8</v>
      </c>
      <c r="C23" s="2">
        <v>251.7</v>
      </c>
      <c r="D23" s="2">
        <v>4</v>
      </c>
      <c r="E23" s="3">
        <f>$J$46+$J$47*A23</f>
        <v>239.99563348456522</v>
      </c>
      <c r="F23" s="3">
        <f>C23-E23</f>
        <v>11.704366515434771</v>
      </c>
    </row>
    <row r="24" spans="1:8" x14ac:dyDescent="0.3">
      <c r="A24" s="2">
        <v>53.2</v>
      </c>
      <c r="B24" s="2">
        <v>57</v>
      </c>
      <c r="C24" s="2">
        <v>195.2</v>
      </c>
      <c r="D24" s="2">
        <v>6.5</v>
      </c>
      <c r="E24" s="3">
        <f t="shared" ref="E24:E72" si="0">$J$46+$J$47*A24</f>
        <v>212.86438954158211</v>
      </c>
      <c r="F24" s="3">
        <f t="shared" ref="F24:F72" si="1">C24-E24</f>
        <v>-17.664389541582125</v>
      </c>
    </row>
    <row r="25" spans="1:8" x14ac:dyDescent="0.3">
      <c r="A25" s="2">
        <v>90.7</v>
      </c>
      <c r="B25" s="2">
        <v>79</v>
      </c>
      <c r="C25" s="2">
        <v>270.8</v>
      </c>
      <c r="D25" s="2">
        <v>1.9</v>
      </c>
      <c r="E25" s="3">
        <f t="shared" si="0"/>
        <v>289.94178710687504</v>
      </c>
      <c r="F25" s="3">
        <f t="shared" si="1"/>
        <v>-19.141787106875029</v>
      </c>
    </row>
    <row r="26" spans="1:8" x14ac:dyDescent="0.3">
      <c r="A26" s="2">
        <v>108.5</v>
      </c>
      <c r="B26" s="2">
        <v>91.3</v>
      </c>
      <c r="C26" s="2">
        <v>312</v>
      </c>
      <c r="D26" s="2">
        <v>1.3</v>
      </c>
      <c r="E26" s="3">
        <f t="shared" si="0"/>
        <v>326.52785848453402</v>
      </c>
      <c r="F26" s="3">
        <f t="shared" si="1"/>
        <v>-14.527858484534022</v>
      </c>
    </row>
    <row r="27" spans="1:8" x14ac:dyDescent="0.3">
      <c r="A27" s="2">
        <v>30.3</v>
      </c>
      <c r="B27" s="2">
        <v>25.1</v>
      </c>
      <c r="C27" s="2">
        <v>177.2</v>
      </c>
      <c r="D27" s="2">
        <v>16.2</v>
      </c>
      <c r="E27" s="3">
        <f t="shared" si="0"/>
        <v>165.79579209504323</v>
      </c>
      <c r="F27" s="3">
        <f t="shared" si="1"/>
        <v>11.404207904956763</v>
      </c>
    </row>
    <row r="28" spans="1:8" x14ac:dyDescent="0.3">
      <c r="A28" s="2">
        <v>64.099999999999994</v>
      </c>
      <c r="B28" s="2">
        <v>62.8</v>
      </c>
      <c r="C28" s="2">
        <v>234.2</v>
      </c>
      <c r="D28" s="2">
        <v>4.5999999999999996</v>
      </c>
      <c r="E28" s="3">
        <f t="shared" si="0"/>
        <v>235.26821976722724</v>
      </c>
      <c r="F28" s="3">
        <f t="shared" si="1"/>
        <v>-1.068219767227248</v>
      </c>
    </row>
    <row r="29" spans="1:8" x14ac:dyDescent="0.3">
      <c r="A29" s="2">
        <v>71.3</v>
      </c>
      <c r="B29" s="2">
        <v>71.2</v>
      </c>
      <c r="C29" s="2">
        <v>269.7</v>
      </c>
      <c r="D29" s="2">
        <v>3.4</v>
      </c>
      <c r="E29" s="3">
        <f t="shared" si="0"/>
        <v>250.06708009976347</v>
      </c>
      <c r="F29" s="3">
        <f t="shared" si="1"/>
        <v>19.632919900236516</v>
      </c>
    </row>
    <row r="30" spans="1:8" x14ac:dyDescent="0.3">
      <c r="A30" s="2">
        <v>33</v>
      </c>
      <c r="B30" s="2">
        <v>25.7</v>
      </c>
      <c r="C30" s="2">
        <v>158.4</v>
      </c>
      <c r="D30" s="2">
        <v>13.2</v>
      </c>
      <c r="E30" s="3">
        <f t="shared" si="0"/>
        <v>171.34536471974431</v>
      </c>
      <c r="F30" s="3">
        <f t="shared" si="1"/>
        <v>-12.945364719744305</v>
      </c>
    </row>
    <row r="31" spans="1:8" x14ac:dyDescent="0.3">
      <c r="A31" s="2">
        <v>65.8</v>
      </c>
      <c r="B31" s="2">
        <v>64.7</v>
      </c>
      <c r="C31" s="2">
        <v>238.5</v>
      </c>
      <c r="D31" s="2">
        <v>4.2</v>
      </c>
      <c r="E31" s="3">
        <f t="shared" si="0"/>
        <v>238.76239512352052</v>
      </c>
      <c r="F31" s="3">
        <f t="shared" si="1"/>
        <v>-0.26239512352051975</v>
      </c>
    </row>
    <row r="32" spans="1:8" x14ac:dyDescent="0.3">
      <c r="A32" s="2">
        <v>85.3</v>
      </c>
      <c r="B32" s="2">
        <v>78</v>
      </c>
      <c r="C32" s="2">
        <v>290.5</v>
      </c>
      <c r="D32" s="2">
        <v>2</v>
      </c>
      <c r="E32" s="3">
        <f t="shared" si="0"/>
        <v>278.84264185747281</v>
      </c>
      <c r="F32" s="3">
        <f t="shared" si="1"/>
        <v>11.657358142527187</v>
      </c>
    </row>
    <row r="33" spans="1:12" x14ac:dyDescent="0.3">
      <c r="A33" s="2">
        <v>107.5</v>
      </c>
      <c r="B33" s="2">
        <v>90</v>
      </c>
      <c r="C33" s="2">
        <v>307.7</v>
      </c>
      <c r="D33" s="2">
        <v>1.4</v>
      </c>
      <c r="E33" s="3">
        <f t="shared" si="0"/>
        <v>324.47246121612625</v>
      </c>
      <c r="F33" s="3">
        <f t="shared" si="1"/>
        <v>-16.77246121612626</v>
      </c>
    </row>
    <row r="34" spans="1:12" x14ac:dyDescent="0.3">
      <c r="A34" s="2">
        <v>74.7</v>
      </c>
      <c r="B34" s="2">
        <v>66.900000000000006</v>
      </c>
      <c r="C34" s="2">
        <v>272.89999999999998</v>
      </c>
      <c r="D34" s="2">
        <v>2.8</v>
      </c>
      <c r="E34" s="3">
        <f t="shared" si="0"/>
        <v>257.05543081235004</v>
      </c>
      <c r="F34" s="3">
        <f t="shared" si="1"/>
        <v>15.844569187649938</v>
      </c>
    </row>
    <row r="35" spans="1:12" x14ac:dyDescent="0.3">
      <c r="A35" s="2">
        <v>74.5</v>
      </c>
      <c r="B35" s="2">
        <v>66.099999999999994</v>
      </c>
      <c r="C35" s="2">
        <v>284.39999999999998</v>
      </c>
      <c r="D35" s="2">
        <v>2.9</v>
      </c>
      <c r="E35" s="3">
        <f t="shared" si="0"/>
        <v>256.64435135866847</v>
      </c>
      <c r="F35" s="3">
        <f t="shared" si="1"/>
        <v>27.755648641331504</v>
      </c>
    </row>
    <row r="36" spans="1:12" x14ac:dyDescent="0.3">
      <c r="A36" s="2">
        <v>97.3</v>
      </c>
      <c r="B36" s="2">
        <v>79.099999999999994</v>
      </c>
      <c r="C36" s="2">
        <v>279.89999999999998</v>
      </c>
      <c r="D36" s="2">
        <v>1.5</v>
      </c>
      <c r="E36" s="3">
        <f t="shared" si="0"/>
        <v>303.50740907836655</v>
      </c>
      <c r="F36" s="3">
        <f t="shared" si="1"/>
        <v>-23.607409078366572</v>
      </c>
    </row>
    <row r="37" spans="1:12" x14ac:dyDescent="0.3">
      <c r="A37" s="2">
        <v>76.599999999999994</v>
      </c>
      <c r="B37" s="2">
        <v>67.5</v>
      </c>
      <c r="C37" s="2">
        <v>248.2</v>
      </c>
      <c r="D37" s="2">
        <v>2.5</v>
      </c>
      <c r="E37" s="3">
        <f t="shared" si="0"/>
        <v>260.96068562232483</v>
      </c>
      <c r="F37" s="3">
        <f t="shared" si="1"/>
        <v>-12.760685622324843</v>
      </c>
    </row>
    <row r="38" spans="1:12" x14ac:dyDescent="0.3">
      <c r="A38" s="2">
        <v>94</v>
      </c>
      <c r="B38" s="2">
        <v>84.3</v>
      </c>
      <c r="C38" s="2">
        <v>272</v>
      </c>
      <c r="D38" s="2">
        <v>1.8</v>
      </c>
      <c r="E38" s="3">
        <f t="shared" si="0"/>
        <v>296.72459809262079</v>
      </c>
      <c r="F38" s="3">
        <f t="shared" si="1"/>
        <v>-24.724598092620795</v>
      </c>
      <c r="H38" t="s">
        <v>7</v>
      </c>
      <c r="I38" t="s">
        <v>25</v>
      </c>
    </row>
    <row r="39" spans="1:12" x14ac:dyDescent="0.3">
      <c r="A39" s="2">
        <v>104.9</v>
      </c>
      <c r="B39" s="2">
        <v>88.4</v>
      </c>
      <c r="C39" s="2">
        <v>302.60000000000002</v>
      </c>
      <c r="D39" s="2">
        <v>1.5</v>
      </c>
      <c r="E39" s="3">
        <f t="shared" si="0"/>
        <v>319.12842831826595</v>
      </c>
      <c r="F39" s="3">
        <f t="shared" si="1"/>
        <v>-16.528428318265924</v>
      </c>
    </row>
    <row r="40" spans="1:12" x14ac:dyDescent="0.3">
      <c r="A40" s="2">
        <v>97.6</v>
      </c>
      <c r="B40" s="2">
        <v>83.7</v>
      </c>
      <c r="C40" s="2">
        <v>308.5</v>
      </c>
      <c r="D40" s="2">
        <v>1.7</v>
      </c>
      <c r="E40" s="3">
        <f t="shared" si="0"/>
        <v>304.12402825888887</v>
      </c>
      <c r="F40" s="3">
        <f t="shared" si="1"/>
        <v>4.3759717411111296</v>
      </c>
      <c r="H40" t="s">
        <v>8</v>
      </c>
      <c r="I40" t="s">
        <v>27</v>
      </c>
    </row>
    <row r="41" spans="1:12" x14ac:dyDescent="0.3">
      <c r="A41" s="2">
        <v>99</v>
      </c>
      <c r="B41" s="2">
        <v>89.6</v>
      </c>
      <c r="C41" s="2">
        <v>320.3</v>
      </c>
      <c r="D41" s="2">
        <v>1.5</v>
      </c>
      <c r="E41" s="3">
        <f t="shared" si="0"/>
        <v>307.00158443465983</v>
      </c>
      <c r="F41" s="3">
        <f t="shared" si="1"/>
        <v>13.298415565340179</v>
      </c>
    </row>
    <row r="42" spans="1:12" ht="15.6" x14ac:dyDescent="0.35">
      <c r="A42" s="2">
        <v>32.700000000000003</v>
      </c>
      <c r="B42" s="2">
        <v>25.4</v>
      </c>
      <c r="C42" s="2">
        <v>167.3</v>
      </c>
      <c r="D42" s="2">
        <v>13.2</v>
      </c>
      <c r="E42" s="3">
        <f t="shared" si="0"/>
        <v>170.72874553922196</v>
      </c>
      <c r="F42" s="3">
        <f t="shared" si="1"/>
        <v>-3.4287455392219499</v>
      </c>
      <c r="H42" t="s">
        <v>9</v>
      </c>
      <c r="I42" t="s">
        <v>28</v>
      </c>
      <c r="J42">
        <f>_xlfn.COVARIANCE.P(ingresos,importe)</f>
        <v>1161.7695999999999</v>
      </c>
      <c r="L42" t="s">
        <v>31</v>
      </c>
    </row>
    <row r="43" spans="1:12" x14ac:dyDescent="0.3">
      <c r="A43" s="2">
        <v>44.4</v>
      </c>
      <c r="B43" s="2">
        <v>40.700000000000003</v>
      </c>
      <c r="C43" s="2">
        <v>172.5</v>
      </c>
      <c r="D43" s="2">
        <v>9.1999999999999993</v>
      </c>
      <c r="E43" s="3">
        <f t="shared" si="0"/>
        <v>194.77689357959335</v>
      </c>
      <c r="F43" s="3">
        <f t="shared" si="1"/>
        <v>-22.276893579593349</v>
      </c>
    </row>
    <row r="44" spans="1:12" x14ac:dyDescent="0.3">
      <c r="A44" s="2">
        <v>56.2</v>
      </c>
      <c r="B44" s="2">
        <v>59.7</v>
      </c>
      <c r="C44" s="2">
        <v>209.5</v>
      </c>
      <c r="D44" s="2">
        <v>4.5999999999999996</v>
      </c>
      <c r="E44" s="3">
        <f t="shared" si="0"/>
        <v>219.03058134680555</v>
      </c>
      <c r="F44" s="3">
        <f t="shared" si="1"/>
        <v>-9.5305813468055476</v>
      </c>
    </row>
    <row r="45" spans="1:12" x14ac:dyDescent="0.3">
      <c r="A45" s="2">
        <v>77.7</v>
      </c>
      <c r="B45" s="2">
        <v>71.2</v>
      </c>
      <c r="C45" s="2">
        <v>275</v>
      </c>
      <c r="D45" s="2">
        <v>2.2999999999999998</v>
      </c>
      <c r="E45" s="3">
        <f t="shared" si="0"/>
        <v>263.22162261757347</v>
      </c>
      <c r="F45" s="3">
        <f t="shared" si="1"/>
        <v>11.778377382426527</v>
      </c>
      <c r="H45" t="s">
        <v>12</v>
      </c>
      <c r="I45" t="s">
        <v>11</v>
      </c>
    </row>
    <row r="46" spans="1:12" x14ac:dyDescent="0.3">
      <c r="A46" s="2">
        <v>54.8</v>
      </c>
      <c r="B46" s="2">
        <v>56</v>
      </c>
      <c r="C46" s="2">
        <v>193.7</v>
      </c>
      <c r="D46" s="2">
        <v>5.7</v>
      </c>
      <c r="E46" s="3">
        <f t="shared" si="0"/>
        <v>216.15302517103459</v>
      </c>
      <c r="F46" s="3">
        <f t="shared" si="1"/>
        <v>-22.453025171034596</v>
      </c>
      <c r="I46" t="s">
        <v>4</v>
      </c>
      <c r="J46">
        <f>INTERCEPT(importe,ingresos)</f>
        <v>103.51725486228653</v>
      </c>
    </row>
    <row r="47" spans="1:12" x14ac:dyDescent="0.3">
      <c r="A47" s="2">
        <v>106.7</v>
      </c>
      <c r="B47" s="2">
        <v>89.7</v>
      </c>
      <c r="C47" s="2">
        <v>337.4</v>
      </c>
      <c r="D47" s="2">
        <v>1.4</v>
      </c>
      <c r="E47" s="3">
        <f t="shared" si="0"/>
        <v>322.82814340139998</v>
      </c>
      <c r="F47" s="3">
        <f t="shared" si="1"/>
        <v>14.571856598599993</v>
      </c>
      <c r="I47" t="s">
        <v>5</v>
      </c>
      <c r="J47">
        <f>SLOPE(importe,ingresos)</f>
        <v>2.0553972684078112</v>
      </c>
      <c r="L47" t="s">
        <v>29</v>
      </c>
    </row>
    <row r="48" spans="1:12" x14ac:dyDescent="0.3">
      <c r="A48" s="2">
        <v>73.5</v>
      </c>
      <c r="B48" s="2">
        <v>72.2</v>
      </c>
      <c r="C48" s="2">
        <v>266.8</v>
      </c>
      <c r="D48" s="2">
        <v>3.2</v>
      </c>
      <c r="E48" s="3">
        <f t="shared" si="0"/>
        <v>254.58895409026067</v>
      </c>
      <c r="F48" s="3">
        <f t="shared" si="1"/>
        <v>12.21104590973934</v>
      </c>
      <c r="I48" t="s">
        <v>10</v>
      </c>
      <c r="J48">
        <f>RSQ(importe,ingresos)</f>
        <v>0.91037361351642099</v>
      </c>
      <c r="L48" t="s">
        <v>30</v>
      </c>
    </row>
    <row r="49" spans="1:9" x14ac:dyDescent="0.3">
      <c r="A49" s="2">
        <v>53.8</v>
      </c>
      <c r="B49" s="2">
        <v>49.4</v>
      </c>
      <c r="C49" s="2">
        <v>194.2</v>
      </c>
      <c r="D49" s="2">
        <v>5.9</v>
      </c>
      <c r="E49" s="3">
        <f t="shared" si="0"/>
        <v>214.09762790262675</v>
      </c>
      <c r="F49" s="3">
        <f t="shared" si="1"/>
        <v>-19.897627902626766</v>
      </c>
    </row>
    <row r="50" spans="1:9" x14ac:dyDescent="0.3">
      <c r="A50" s="2">
        <v>66.400000000000006</v>
      </c>
      <c r="B50" s="2">
        <v>62.6</v>
      </c>
      <c r="C50" s="2">
        <v>263.60000000000002</v>
      </c>
      <c r="D50" s="2">
        <v>3.4</v>
      </c>
      <c r="E50" s="3">
        <f t="shared" si="0"/>
        <v>239.99563348456522</v>
      </c>
      <c r="F50" s="3">
        <f t="shared" si="1"/>
        <v>23.604366515434805</v>
      </c>
      <c r="I50" t="s">
        <v>26</v>
      </c>
    </row>
    <row r="51" spans="1:9" x14ac:dyDescent="0.3">
      <c r="A51" s="2">
        <v>98.2</v>
      </c>
      <c r="B51" s="2">
        <v>85.9</v>
      </c>
      <c r="C51" s="2">
        <v>322.8</v>
      </c>
      <c r="D51" s="2">
        <v>1.6</v>
      </c>
      <c r="E51" s="3">
        <f t="shared" si="0"/>
        <v>305.35726661993363</v>
      </c>
      <c r="F51" s="3">
        <f t="shared" si="1"/>
        <v>17.442733380066386</v>
      </c>
    </row>
    <row r="52" spans="1:9" x14ac:dyDescent="0.3">
      <c r="A52" s="2">
        <v>58.1</v>
      </c>
      <c r="B52" s="2">
        <v>56.3</v>
      </c>
      <c r="C52" s="2">
        <v>219.6</v>
      </c>
      <c r="D52" s="2">
        <v>4.7</v>
      </c>
      <c r="E52" s="3">
        <f t="shared" si="0"/>
        <v>222.93583615678037</v>
      </c>
      <c r="F52" s="3">
        <f t="shared" si="1"/>
        <v>-3.335836156780374</v>
      </c>
      <c r="H52" t="s">
        <v>17</v>
      </c>
    </row>
    <row r="53" spans="1:9" x14ac:dyDescent="0.3">
      <c r="A53" s="2">
        <v>36.799999999999997</v>
      </c>
      <c r="B53" s="2">
        <v>31.7</v>
      </c>
      <c r="C53" s="2">
        <v>193.2</v>
      </c>
      <c r="D53" s="2">
        <v>10.8</v>
      </c>
      <c r="E53" s="3">
        <f t="shared" si="0"/>
        <v>179.15587433969398</v>
      </c>
      <c r="F53" s="3">
        <f t="shared" si="1"/>
        <v>14.044125660306008</v>
      </c>
    </row>
    <row r="54" spans="1:9" x14ac:dyDescent="0.3">
      <c r="A54" s="2">
        <v>43.2</v>
      </c>
      <c r="B54" s="2">
        <v>47.8</v>
      </c>
      <c r="C54" s="2">
        <v>202.4</v>
      </c>
      <c r="D54" s="2">
        <v>11</v>
      </c>
      <c r="E54" s="3">
        <f t="shared" si="0"/>
        <v>192.31041685750398</v>
      </c>
      <c r="F54" s="3">
        <f t="shared" si="1"/>
        <v>10.089583142496025</v>
      </c>
    </row>
    <row r="55" spans="1:9" x14ac:dyDescent="0.3">
      <c r="A55" s="2">
        <v>64.7</v>
      </c>
      <c r="B55" s="2">
        <v>66</v>
      </c>
      <c r="C55" s="2">
        <v>231.1</v>
      </c>
      <c r="D55" s="2">
        <v>4.4000000000000004</v>
      </c>
      <c r="E55" s="3">
        <f t="shared" si="0"/>
        <v>236.50145812827193</v>
      </c>
      <c r="F55" s="3">
        <f t="shared" si="1"/>
        <v>-5.4014581282719405</v>
      </c>
    </row>
    <row r="56" spans="1:9" x14ac:dyDescent="0.3">
      <c r="A56" s="2">
        <v>79.8</v>
      </c>
      <c r="B56" s="2">
        <v>72.3</v>
      </c>
      <c r="C56" s="2">
        <v>248.5</v>
      </c>
      <c r="D56" s="2">
        <v>2.6</v>
      </c>
      <c r="E56" s="3">
        <f t="shared" si="0"/>
        <v>267.53795688122989</v>
      </c>
      <c r="F56" s="3">
        <f t="shared" si="1"/>
        <v>-19.037956881229888</v>
      </c>
    </row>
    <row r="57" spans="1:9" x14ac:dyDescent="0.3">
      <c r="A57" s="2">
        <v>100.8</v>
      </c>
      <c r="B57" s="2">
        <v>85.9</v>
      </c>
      <c r="C57" s="2">
        <v>309.60000000000002</v>
      </c>
      <c r="D57" s="2">
        <v>1.4</v>
      </c>
      <c r="E57" s="3">
        <f t="shared" si="0"/>
        <v>310.70129951779393</v>
      </c>
      <c r="F57" s="3">
        <f t="shared" si="1"/>
        <v>-1.1012995177939047</v>
      </c>
    </row>
    <row r="58" spans="1:9" x14ac:dyDescent="0.3">
      <c r="A58" s="2">
        <v>59.5</v>
      </c>
      <c r="B58" s="2">
        <v>54.4</v>
      </c>
      <c r="C58" s="2">
        <v>245.7</v>
      </c>
      <c r="D58" s="2">
        <v>4.5999999999999996</v>
      </c>
      <c r="E58" s="3">
        <f t="shared" si="0"/>
        <v>225.8133923325513</v>
      </c>
      <c r="F58" s="3">
        <f t="shared" si="1"/>
        <v>19.886607667448686</v>
      </c>
    </row>
    <row r="59" spans="1:9" x14ac:dyDescent="0.3">
      <c r="A59" s="2">
        <v>103.2</v>
      </c>
      <c r="B59" s="2">
        <v>86</v>
      </c>
      <c r="C59" s="2">
        <v>315.8</v>
      </c>
      <c r="D59" s="2">
        <v>1.5</v>
      </c>
      <c r="E59" s="3">
        <f t="shared" si="0"/>
        <v>315.63425296197266</v>
      </c>
      <c r="F59" s="3">
        <f t="shared" si="1"/>
        <v>0.16574703802734803</v>
      </c>
    </row>
    <row r="60" spans="1:9" x14ac:dyDescent="0.3">
      <c r="A60" s="2">
        <v>30.5</v>
      </c>
      <c r="B60" s="2">
        <v>22.8</v>
      </c>
      <c r="C60" s="2">
        <v>177.6</v>
      </c>
      <c r="D60" s="2">
        <v>16.7</v>
      </c>
      <c r="E60" s="3">
        <f t="shared" si="0"/>
        <v>166.20687154872479</v>
      </c>
      <c r="F60" s="3">
        <f t="shared" si="1"/>
        <v>11.393128451275203</v>
      </c>
    </row>
    <row r="61" spans="1:9" x14ac:dyDescent="0.3">
      <c r="A61" s="2">
        <v>99.6</v>
      </c>
      <c r="B61" s="2">
        <v>83.7</v>
      </c>
      <c r="C61" s="2">
        <v>318.60000000000002</v>
      </c>
      <c r="D61" s="2">
        <v>1.5</v>
      </c>
      <c r="E61" s="3">
        <f t="shared" si="0"/>
        <v>308.23482279570453</v>
      </c>
      <c r="F61" s="3">
        <f t="shared" si="1"/>
        <v>10.365177204295492</v>
      </c>
    </row>
    <row r="62" spans="1:9" x14ac:dyDescent="0.3">
      <c r="A62" s="2">
        <v>79</v>
      </c>
      <c r="B62" s="2">
        <v>76</v>
      </c>
      <c r="C62" s="2">
        <v>283.10000000000002</v>
      </c>
      <c r="D62" s="2">
        <v>2.7</v>
      </c>
      <c r="E62" s="3">
        <f t="shared" si="0"/>
        <v>265.89363906650362</v>
      </c>
      <c r="F62" s="3">
        <f t="shared" si="1"/>
        <v>17.206360933496399</v>
      </c>
    </row>
    <row r="63" spans="1:9" x14ac:dyDescent="0.3">
      <c r="A63" s="2">
        <v>45.9</v>
      </c>
      <c r="B63" s="2">
        <v>50.5</v>
      </c>
      <c r="C63" s="2">
        <v>182.5</v>
      </c>
      <c r="D63" s="2">
        <v>9.6</v>
      </c>
      <c r="E63" s="3">
        <f t="shared" si="0"/>
        <v>197.85998948220507</v>
      </c>
      <c r="F63" s="3">
        <f t="shared" si="1"/>
        <v>-15.359989482205066</v>
      </c>
    </row>
    <row r="64" spans="1:9" x14ac:dyDescent="0.3">
      <c r="A64" s="2">
        <v>68.5</v>
      </c>
      <c r="B64" s="2">
        <v>61.6</v>
      </c>
      <c r="C64" s="2">
        <v>245.1</v>
      </c>
      <c r="D64" s="2">
        <v>3.9</v>
      </c>
      <c r="E64" s="3">
        <f t="shared" si="0"/>
        <v>244.3119677482216</v>
      </c>
      <c r="F64" s="3">
        <f t="shared" si="1"/>
        <v>0.78803225177838954</v>
      </c>
    </row>
    <row r="65" spans="1:12" x14ac:dyDescent="0.3">
      <c r="A65" s="2">
        <v>102.9</v>
      </c>
      <c r="B65" s="2">
        <v>86.2</v>
      </c>
      <c r="C65" s="2">
        <v>294.10000000000002</v>
      </c>
      <c r="D65" s="2">
        <v>1.4</v>
      </c>
      <c r="E65" s="3">
        <f t="shared" si="0"/>
        <v>315.01763378145029</v>
      </c>
      <c r="F65" s="3">
        <f t="shared" si="1"/>
        <v>-20.917633781450263</v>
      </c>
    </row>
    <row r="66" spans="1:12" x14ac:dyDescent="0.3">
      <c r="A66" s="2">
        <v>78.099999999999994</v>
      </c>
      <c r="B66" s="2">
        <v>73.5</v>
      </c>
      <c r="C66" s="2">
        <v>261.2</v>
      </c>
      <c r="D66" s="2">
        <v>2.2999999999999998</v>
      </c>
      <c r="E66" s="3">
        <f t="shared" si="0"/>
        <v>264.04378152493655</v>
      </c>
      <c r="F66" s="3">
        <f t="shared" si="1"/>
        <v>-2.8437815249365599</v>
      </c>
    </row>
    <row r="67" spans="1:12" x14ac:dyDescent="0.3">
      <c r="A67" s="2">
        <v>67.599999999999994</v>
      </c>
      <c r="B67" s="2">
        <v>65.099999999999994</v>
      </c>
      <c r="C67" s="2">
        <v>262.2</v>
      </c>
      <c r="D67" s="2">
        <v>3.9</v>
      </c>
      <c r="E67" s="3">
        <f t="shared" si="0"/>
        <v>242.46211020665456</v>
      </c>
      <c r="F67" s="3">
        <f t="shared" si="1"/>
        <v>19.737889793345431</v>
      </c>
    </row>
    <row r="68" spans="1:12" x14ac:dyDescent="0.3">
      <c r="A68" s="2">
        <v>99.2</v>
      </c>
      <c r="B68" s="2">
        <v>88.5</v>
      </c>
      <c r="C68" s="2">
        <v>310.7</v>
      </c>
      <c r="D68" s="2">
        <v>1.6</v>
      </c>
      <c r="E68" s="3">
        <f t="shared" si="0"/>
        <v>307.4126638883414</v>
      </c>
      <c r="F68" s="3">
        <f t="shared" si="1"/>
        <v>3.2873361116585897</v>
      </c>
      <c r="H68" t="s">
        <v>32</v>
      </c>
    </row>
    <row r="69" spans="1:12" x14ac:dyDescent="0.3">
      <c r="A69" s="2">
        <v>39.299999999999997</v>
      </c>
      <c r="B69" s="2">
        <v>34.5</v>
      </c>
      <c r="C69" s="2">
        <v>186.7</v>
      </c>
      <c r="D69" s="2">
        <v>9.6999999999999993</v>
      </c>
      <c r="E69" s="3">
        <f t="shared" si="0"/>
        <v>184.29436751071353</v>
      </c>
      <c r="F69" s="3">
        <f t="shared" si="1"/>
        <v>2.4056324892864609</v>
      </c>
    </row>
    <row r="70" spans="1:12" x14ac:dyDescent="0.3">
      <c r="A70" s="2">
        <v>54.7</v>
      </c>
      <c r="B70" s="2">
        <v>54.6</v>
      </c>
      <c r="C70" s="2">
        <v>189.7</v>
      </c>
      <c r="D70" s="2">
        <v>6.5</v>
      </c>
      <c r="E70" s="3">
        <f t="shared" si="0"/>
        <v>215.94748544419383</v>
      </c>
      <c r="F70" s="3">
        <f t="shared" si="1"/>
        <v>-26.247485444193842</v>
      </c>
    </row>
    <row r="71" spans="1:12" x14ac:dyDescent="0.3">
      <c r="A71" s="2">
        <v>108.3</v>
      </c>
      <c r="B71" s="2">
        <v>88.9</v>
      </c>
      <c r="C71" s="2">
        <v>348.8</v>
      </c>
      <c r="D71" s="2">
        <v>1.4</v>
      </c>
      <c r="E71" s="3">
        <f t="shared" si="0"/>
        <v>326.11677903085251</v>
      </c>
      <c r="F71" s="3">
        <f t="shared" si="1"/>
        <v>22.683220969147499</v>
      </c>
      <c r="H71" t="s">
        <v>18</v>
      </c>
      <c r="I71" t="s">
        <v>33</v>
      </c>
    </row>
    <row r="72" spans="1:12" x14ac:dyDescent="0.3">
      <c r="A72" s="2">
        <v>46.6</v>
      </c>
      <c r="B72" s="2">
        <v>50.3</v>
      </c>
      <c r="C72" s="2">
        <v>203.8</v>
      </c>
      <c r="D72" s="2">
        <v>9.6999999999999993</v>
      </c>
      <c r="E72" s="3">
        <f t="shared" si="0"/>
        <v>199.29876757009055</v>
      </c>
      <c r="F72" s="3">
        <f t="shared" si="1"/>
        <v>4.5012324299094644</v>
      </c>
      <c r="I72" t="s">
        <v>19</v>
      </c>
    </row>
    <row r="74" spans="1:12" x14ac:dyDescent="0.3">
      <c r="I74" t="s">
        <v>0</v>
      </c>
      <c r="J74">
        <v>80</v>
      </c>
      <c r="K74" t="s">
        <v>20</v>
      </c>
    </row>
    <row r="75" spans="1:12" x14ac:dyDescent="0.3">
      <c r="I75" t="s">
        <v>1</v>
      </c>
      <c r="J75">
        <f>J46+J47*J74</f>
        <v>267.9490363349114</v>
      </c>
      <c r="K75" t="s">
        <v>20</v>
      </c>
      <c r="L75" t="s">
        <v>24</v>
      </c>
    </row>
    <row r="77" spans="1:12" x14ac:dyDescent="0.3">
      <c r="I77" t="s">
        <v>21</v>
      </c>
    </row>
    <row r="78" spans="1:12" x14ac:dyDescent="0.3">
      <c r="I78" t="s">
        <v>22</v>
      </c>
      <c r="J78">
        <f>MIN(ingresos)</f>
        <v>30.3</v>
      </c>
      <c r="K78" t="s">
        <v>20</v>
      </c>
    </row>
    <row r="79" spans="1:12" x14ac:dyDescent="0.3">
      <c r="I79" t="s">
        <v>23</v>
      </c>
      <c r="J79">
        <f>MAX(ingresos)</f>
        <v>108.5</v>
      </c>
      <c r="K79" t="s">
        <v>20</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Datos</vt:lpstr>
      <vt:lpstr>Cuestionario12</vt:lpstr>
      <vt:lpstr>gastos</vt:lpstr>
      <vt:lpstr>importe</vt:lpstr>
      <vt:lpstr>ingresos</vt:lpstr>
      <vt:lpstr>subvencion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2022-04-27T10:53:15Z</dcterms:modified>
</cp:coreProperties>
</file>