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aiteEscobarUrmeneta\Google Drive\Docencia\Estadística ADEi\Curso 2021-2022\Self-assessment tests\Lessons 2-4\"/>
    </mc:Choice>
  </mc:AlternateContent>
  <xr:revisionPtr revIDLastSave="0" documentId="13_ncr:1_{99A568C2-1D87-4259-AA77-6D6F2932BA52}" xr6:coauthVersionLast="45" xr6:coauthVersionMax="45" xr10:uidLastSave="{00000000-0000-0000-0000-000000000000}"/>
  <bookViews>
    <workbookView xWindow="2205" yWindow="2205" windowWidth="21600" windowHeight="11385" xr2:uid="{00000000-000D-0000-FFFF-FFFF00000000}"/>
  </bookViews>
  <sheets>
    <sheet name="Test 5 answ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5" i="1" l="1"/>
  <c r="J26" i="1"/>
  <c r="J27" i="1"/>
  <c r="J28" i="1"/>
  <c r="J24" i="1"/>
  <c r="I25" i="1"/>
  <c r="I26" i="1"/>
  <c r="I27" i="1"/>
  <c r="I28" i="1"/>
  <c r="I24" i="1"/>
  <c r="D58" i="1" l="1"/>
  <c r="D49" i="1"/>
  <c r="D29" i="1" l="1"/>
  <c r="F26" i="1" s="1"/>
  <c r="E28" i="1"/>
  <c r="E27" i="1"/>
  <c r="K27" i="1" s="1"/>
  <c r="L27" i="1" s="1"/>
  <c r="E26" i="1"/>
  <c r="E25" i="1"/>
  <c r="G24" i="1"/>
  <c r="G25" i="1" s="1"/>
  <c r="E24" i="1"/>
  <c r="K24" i="1" s="1"/>
  <c r="L24" i="1" s="1"/>
  <c r="K26" i="1" l="1"/>
  <c r="L26" i="1" s="1"/>
  <c r="D55" i="1"/>
  <c r="K28" i="1"/>
  <c r="L28" i="1" s="1"/>
  <c r="D60" i="1"/>
  <c r="K25" i="1"/>
  <c r="L25" i="1" s="1"/>
  <c r="L29" i="1" s="1"/>
  <c r="D52" i="1"/>
  <c r="F24" i="1"/>
  <c r="F28" i="1"/>
  <c r="F27" i="1"/>
  <c r="F25" i="1"/>
  <c r="G26" i="1"/>
  <c r="K29" i="1" l="1"/>
  <c r="D41" i="1" s="1"/>
  <c r="D63" i="1" s="1"/>
  <c r="G27" i="1"/>
  <c r="D43" i="1" l="1"/>
  <c r="D44" i="1" s="1"/>
  <c r="G28" i="1"/>
  <c r="D45" i="1" l="1"/>
  <c r="D64" i="1"/>
  <c r="D65" i="1" s="1"/>
  <c r="H28" i="1"/>
  <c r="H24" i="1"/>
  <c r="H25" i="1"/>
  <c r="H26" i="1"/>
  <c r="H27" i="1"/>
</calcChain>
</file>

<file path=xl/sharedStrings.xml><?xml version="1.0" encoding="utf-8"?>
<sst xmlns="http://schemas.openxmlformats.org/spreadsheetml/2006/main" count="65" uniqueCount="58">
  <si>
    <t>xi</t>
  </si>
  <si>
    <t>fi</t>
  </si>
  <si>
    <t>Ni</t>
  </si>
  <si>
    <t>Fi</t>
  </si>
  <si>
    <t>di</t>
  </si>
  <si>
    <t>nixi</t>
  </si>
  <si>
    <t>nixi2</t>
  </si>
  <si>
    <t>Variable</t>
  </si>
  <si>
    <t>€</t>
  </si>
  <si>
    <t>S2</t>
  </si>
  <si>
    <t>CV</t>
  </si>
  <si>
    <t>D1</t>
  </si>
  <si>
    <t>D9</t>
  </si>
  <si>
    <t>S'</t>
  </si>
  <si>
    <t>CV'</t>
  </si>
  <si>
    <t>Rental price (€)</t>
  </si>
  <si>
    <t>Num of shops</t>
  </si>
  <si>
    <t>Population</t>
  </si>
  <si>
    <t>Type</t>
  </si>
  <si>
    <t>Scale</t>
  </si>
  <si>
    <t>Ratio</t>
  </si>
  <si>
    <t>Average</t>
  </si>
  <si>
    <t>Mode</t>
  </si>
  <si>
    <t>Median</t>
  </si>
  <si>
    <t>Average'</t>
  </si>
  <si>
    <t>Corresponds to the class midpoint</t>
  </si>
  <si>
    <t>of the class with the greatest density</t>
  </si>
  <si>
    <t>Is the class midpoint of the class</t>
  </si>
  <si>
    <t>that reaches a Fi = 50%</t>
  </si>
  <si>
    <t>that reaches a Fi = 90%</t>
  </si>
  <si>
    <t>Because the interval [150, 300] just accumulates up to 10% of the shops</t>
  </si>
  <si>
    <t>It changes since the numerator does not vary, but the denominator does.</t>
  </si>
  <si>
    <t>The shops of a shopping centre</t>
  </si>
  <si>
    <t>The rental price of these shops</t>
  </si>
  <si>
    <t>Quantitative continuous</t>
  </si>
  <si>
    <t>The distribution is right-skewed</t>
  </si>
  <si>
    <t xml:space="preserve">Most of the shops have a rental price around 450 euros </t>
  </si>
  <si>
    <r>
      <rPr>
        <sz val="11"/>
        <rFont val="Calibri"/>
        <family val="2"/>
        <scheme val="minor"/>
      </rPr>
      <t>Then,</t>
    </r>
    <r>
      <rPr>
        <sz val="11"/>
        <color rgb="FFFF0000"/>
        <rFont val="Calibri"/>
        <family val="2"/>
        <scheme val="minor"/>
      </rPr>
      <t xml:space="preserve"> the mode is reached a little under 500€</t>
    </r>
  </si>
  <si>
    <t>ai</t>
  </si>
  <si>
    <t>Average SC2</t>
  </si>
  <si>
    <t>Std dev SC2</t>
  </si>
  <si>
    <t>Std dev</t>
  </si>
  <si>
    <t>CV SC2</t>
  </si>
  <si>
    <t>&lt; 64,5%  -&gt;</t>
  </si>
  <si>
    <t>Thus, the prices are more homogeneous in the second shopping centre</t>
  </si>
  <si>
    <t>The average increases by € 50</t>
  </si>
  <si>
    <r>
      <rPr>
        <sz val="11"/>
        <color rgb="FFFF0000"/>
        <rFont val="Calibri"/>
        <family val="2"/>
        <scheme val="minor"/>
      </rPr>
      <t>The standard deviation does not change</t>
    </r>
    <r>
      <rPr>
        <sz val="11"/>
        <color theme="1"/>
        <rFont val="Calibri"/>
        <family val="2"/>
        <scheme val="minor"/>
      </rPr>
      <t>. It is invariant by changes of origin (adding a constant)</t>
    </r>
  </si>
  <si>
    <t>CV &gt; 20%: The average is not representative</t>
  </si>
  <si>
    <t>1, 2)</t>
  </si>
  <si>
    <t>3)</t>
  </si>
  <si>
    <t>4)</t>
  </si>
  <si>
    <t>5)</t>
  </si>
  <si>
    <t>6)</t>
  </si>
  <si>
    <t>7)</t>
  </si>
  <si>
    <t>8)</t>
  </si>
  <si>
    <t>9)</t>
  </si>
  <si>
    <t>10)</t>
  </si>
  <si>
    <t>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</si>
</sst>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10" fontId="1" fillId="4" borderId="4" xfId="1" applyNumberFormat="1" applyFont="1" applyFill="1" applyBorder="1" applyAlignment="1">
      <alignment horizontal="center"/>
    </xf>
    <xf numFmtId="0" fontId="4" fillId="0" borderId="0" xfId="0" applyFont="1"/>
    <xf numFmtId="0" fontId="5" fillId="4" borderId="4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0" xfId="1" applyNumberFormat="1" applyFont="1"/>
    <xf numFmtId="9" fontId="0" fillId="0" borderId="0" xfId="1" applyFont="1"/>
    <xf numFmtId="0" fontId="6" fillId="0" borderId="0" xfId="0" applyFont="1"/>
    <xf numFmtId="0" fontId="7" fillId="0" borderId="0" xfId="0" applyFont="1"/>
    <xf numFmtId="0" fontId="6" fillId="0" borderId="0" xfId="0" applyFont="1" applyFill="1" applyBorder="1"/>
    <xf numFmtId="164" fontId="6" fillId="0" borderId="0" xfId="1" applyNumberFormat="1" applyFont="1"/>
    <xf numFmtId="2" fontId="6" fillId="0" borderId="0" xfId="0" applyNumberFormat="1" applyFont="1"/>
    <xf numFmtId="0" fontId="8" fillId="0" borderId="0" xfId="0" applyFont="1"/>
    <xf numFmtId="2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'Test 5 answer'!$E$24:$E$28</c:f>
              <c:numCache>
                <c:formatCode>General</c:formatCode>
                <c:ptCount val="5"/>
                <c:pt idx="0">
                  <c:v>225</c:v>
                </c:pt>
                <c:pt idx="1">
                  <c:v>450</c:v>
                </c:pt>
                <c:pt idx="2">
                  <c:v>800</c:v>
                </c:pt>
                <c:pt idx="3">
                  <c:v>1250</c:v>
                </c:pt>
                <c:pt idx="4">
                  <c:v>2250</c:v>
                </c:pt>
              </c:numCache>
            </c:numRef>
          </c:xVal>
          <c:yVal>
            <c:numRef>
              <c:f>'Test 5 answer'!$J$24:$J$28</c:f>
              <c:numCache>
                <c:formatCode>General</c:formatCode>
                <c:ptCount val="5"/>
                <c:pt idx="0">
                  <c:v>2</c:v>
                </c:pt>
                <c:pt idx="1">
                  <c:v>2.8</c:v>
                </c:pt>
                <c:pt idx="2">
                  <c:v>2.2999999999999998</c:v>
                </c:pt>
                <c:pt idx="3">
                  <c:v>1.2</c:v>
                </c:pt>
                <c:pt idx="4">
                  <c:v>0.22666666666666666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AA3-417C-9A98-43830CB8E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268272"/>
        <c:axId val="1174261616"/>
      </c:scatterChart>
      <c:valAx>
        <c:axId val="1174268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4261616"/>
        <c:crosses val="autoZero"/>
        <c:crossBetween val="midCat"/>
      </c:valAx>
      <c:valAx>
        <c:axId val="117426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42682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19049</xdr:colOff>
      <xdr:row>1</xdr:row>
      <xdr:rowOff>9524</xdr:rowOff>
    </xdr:from>
    <xdr:ext cx="10582276" cy="3598934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81049" y="200024"/>
          <a:ext cx="10582276" cy="3598934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The following table shows the frequency distribution of the monthly rental price, in euros, for the shops of a shopping center</a:t>
          </a:r>
        </a:p>
        <a:p>
          <a:endParaRPr lang="en-GB" sz="1400">
            <a:solidFill>
              <a:schemeClr val="accent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1) Identify the population of this data set.</a:t>
          </a:r>
          <a:endParaRPr lang="en-GB" sz="1400">
            <a:solidFill>
              <a:schemeClr val="accent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2) Identify the variable of this data set.</a:t>
          </a:r>
          <a:endParaRPr lang="en-GB" sz="1400">
            <a:solidFill>
              <a:schemeClr val="accent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3) Present the distribution using an appropriate graph.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4) </a:t>
          </a:r>
          <a:r>
            <a:rPr lang="en-GB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What can you highlight when looking at the previous graph?</a:t>
          </a:r>
          <a:endParaRPr lang="es-ES" sz="1400">
            <a:solidFill>
              <a:schemeClr val="accent1">
                <a:lumMod val="50000"/>
              </a:schemeClr>
            </a:solidFill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5) What is the average rental price for</a:t>
          </a:r>
          <a:r>
            <a:rPr lang="es-ES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 these shops</a:t>
          </a:r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? 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6) </a:t>
          </a:r>
          <a:r>
            <a:rPr lang="en-GB" sz="1400" baseline="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Calculate the coefficient of variation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7) In a second shopping center the average rental price of the shops is 700€ with a standard deviation of 350€. In which shopping center are the rental prices of the shops more homogeneous?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8) What is the most frequent rental price?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9) What is the surface that half of the shops have less than?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10) What are the prices values that limit the middle 80% of the shops with respect to their rental price?</a:t>
          </a:r>
        </a:p>
        <a:p>
          <a:r>
            <a:rPr lang="es-ES" sz="1400">
              <a:solidFill>
                <a:schemeClr val="accent1">
                  <a:lumMod val="50000"/>
                </a:schemeClr>
              </a:solidFill>
              <a:latin typeface="+mn-lt"/>
              <a:ea typeface="+mn-ea"/>
              <a:cs typeface="+mn-cs"/>
            </a:rPr>
            <a:t>11) If the shopping center decides to increase the rental prices of all the shops by 50€, what would be the new values of the average, the standard deviation and the coefficient of variation?</a:t>
          </a:r>
        </a:p>
        <a:p>
          <a:endParaRPr lang="es-ES" sz="1400">
            <a:solidFill>
              <a:schemeClr val="accent1">
                <a:lumMod val="50000"/>
              </a:schemeClr>
            </a:solidFill>
            <a:latin typeface="+mn-lt"/>
          </a:endParaRPr>
        </a:p>
      </xdr:txBody>
    </xdr:sp>
    <xdr:clientData/>
  </xdr:oneCellAnchor>
  <xdr:twoCellAnchor>
    <xdr:from>
      <xdr:col>7</xdr:col>
      <xdr:colOff>657225</xdr:colOff>
      <xdr:row>31</xdr:row>
      <xdr:rowOff>14287</xdr:rowOff>
    </xdr:from>
    <xdr:to>
      <xdr:col>13</xdr:col>
      <xdr:colOff>590550</xdr:colOff>
      <xdr:row>45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3:L65"/>
  <sheetViews>
    <sheetView tabSelected="1" workbookViewId="0">
      <selection activeCell="B24" sqref="B24"/>
    </sheetView>
  </sheetViews>
  <sheetFormatPr baseColWidth="10" defaultColWidth="11.42578125" defaultRowHeight="15" x14ac:dyDescent="0.25"/>
  <cols>
    <col min="2" max="2" width="13.140625" customWidth="1"/>
    <col min="3" max="3" width="14.85546875" customWidth="1"/>
    <col min="4" max="4" width="14.5703125" bestFit="1" customWidth="1"/>
    <col min="11" max="11" width="12.42578125" bestFit="1" customWidth="1"/>
  </cols>
  <sheetData>
    <row r="23" spans="2:12" ht="15.75" customHeight="1" x14ac:dyDescent="0.25">
      <c r="B23" s="18" t="s">
        <v>15</v>
      </c>
      <c r="C23" s="19"/>
      <c r="D23" s="1" t="s">
        <v>16</v>
      </c>
      <c r="E23" s="1" t="s">
        <v>0</v>
      </c>
      <c r="F23" s="1" t="s">
        <v>1</v>
      </c>
      <c r="G23" s="1" t="s">
        <v>2</v>
      </c>
      <c r="H23" s="1" t="s">
        <v>3</v>
      </c>
      <c r="I23" s="3" t="s">
        <v>38</v>
      </c>
      <c r="J23" s="1" t="s">
        <v>4</v>
      </c>
      <c r="K23" s="3" t="s">
        <v>5</v>
      </c>
      <c r="L23" s="3" t="s">
        <v>6</v>
      </c>
    </row>
    <row r="24" spans="2:12" ht="15.75" x14ac:dyDescent="0.25">
      <c r="B24" s="2">
        <v>150</v>
      </c>
      <c r="C24" s="2">
        <v>300</v>
      </c>
      <c r="D24" s="2">
        <v>300</v>
      </c>
      <c r="E24" s="4">
        <f>(B24+C24)/2</f>
        <v>225</v>
      </c>
      <c r="F24" s="5">
        <f>D24/$D$29</f>
        <v>0.1</v>
      </c>
      <c r="G24" s="4">
        <f>D24</f>
        <v>300</v>
      </c>
      <c r="H24" s="5">
        <f>G24/$G$28</f>
        <v>0.1</v>
      </c>
      <c r="I24" s="4">
        <f>C24-B24</f>
        <v>150</v>
      </c>
      <c r="J24" s="4">
        <f>D24/I24</f>
        <v>2</v>
      </c>
      <c r="K24" s="4">
        <f>D24*E24</f>
        <v>67500</v>
      </c>
      <c r="L24" s="4">
        <f>K24*E24</f>
        <v>15187500</v>
      </c>
    </row>
    <row r="25" spans="2:12" ht="15.75" x14ac:dyDescent="0.25">
      <c r="B25" s="2">
        <v>300</v>
      </c>
      <c r="C25" s="2">
        <v>600</v>
      </c>
      <c r="D25" s="2">
        <v>840</v>
      </c>
      <c r="E25" s="4">
        <f t="shared" ref="E25:E28" si="0">(B25+C25)/2</f>
        <v>450</v>
      </c>
      <c r="F25" s="5">
        <f t="shared" ref="F25:F28" si="1">D25/$D$29</f>
        <v>0.28000000000000003</v>
      </c>
      <c r="G25" s="4">
        <f>G24+D25</f>
        <v>1140</v>
      </c>
      <c r="H25" s="5">
        <f t="shared" ref="H25:H28" si="2">G25/$G$28</f>
        <v>0.38</v>
      </c>
      <c r="I25" s="4">
        <f t="shared" ref="I25:I28" si="3">C25-B25</f>
        <v>300</v>
      </c>
      <c r="J25" s="4">
        <f t="shared" ref="J25:J28" si="4">D25/I25</f>
        <v>2.8</v>
      </c>
      <c r="K25" s="4">
        <f>D25*E25</f>
        <v>378000</v>
      </c>
      <c r="L25" s="4">
        <f>K25*E25</f>
        <v>170100000</v>
      </c>
    </row>
    <row r="26" spans="2:12" ht="15.75" x14ac:dyDescent="0.25">
      <c r="B26" s="2">
        <v>600</v>
      </c>
      <c r="C26" s="2">
        <v>1000</v>
      </c>
      <c r="D26" s="2">
        <v>920</v>
      </c>
      <c r="E26" s="4">
        <f t="shared" si="0"/>
        <v>800</v>
      </c>
      <c r="F26" s="5">
        <f t="shared" si="1"/>
        <v>0.30666666666666664</v>
      </c>
      <c r="G26" s="4">
        <f>G25+D26</f>
        <v>2060</v>
      </c>
      <c r="H26" s="5">
        <f t="shared" si="2"/>
        <v>0.68666666666666665</v>
      </c>
      <c r="I26" s="4">
        <f t="shared" si="3"/>
        <v>400</v>
      </c>
      <c r="J26" s="4">
        <f t="shared" si="4"/>
        <v>2.2999999999999998</v>
      </c>
      <c r="K26" s="4">
        <f>D26*E26</f>
        <v>736000</v>
      </c>
      <c r="L26" s="4">
        <f>K26*E26</f>
        <v>588800000</v>
      </c>
    </row>
    <row r="27" spans="2:12" ht="15.75" x14ac:dyDescent="0.25">
      <c r="B27" s="2">
        <v>1000</v>
      </c>
      <c r="C27" s="2">
        <v>1500</v>
      </c>
      <c r="D27" s="2">
        <v>600</v>
      </c>
      <c r="E27" s="4">
        <f t="shared" si="0"/>
        <v>1250</v>
      </c>
      <c r="F27" s="5">
        <f t="shared" si="1"/>
        <v>0.2</v>
      </c>
      <c r="G27" s="4">
        <f>G26+D27</f>
        <v>2660</v>
      </c>
      <c r="H27" s="5">
        <f t="shared" si="2"/>
        <v>0.88666666666666671</v>
      </c>
      <c r="I27" s="4">
        <f t="shared" si="3"/>
        <v>500</v>
      </c>
      <c r="J27" s="4">
        <f t="shared" si="4"/>
        <v>1.2</v>
      </c>
      <c r="K27" s="4">
        <f>D27*E27</f>
        <v>750000</v>
      </c>
      <c r="L27" s="4">
        <f>K27*E27</f>
        <v>937500000</v>
      </c>
    </row>
    <row r="28" spans="2:12" ht="15.75" x14ac:dyDescent="0.25">
      <c r="B28" s="2">
        <v>1500</v>
      </c>
      <c r="C28" s="2">
        <v>3000</v>
      </c>
      <c r="D28" s="2">
        <v>340</v>
      </c>
      <c r="E28" s="4">
        <f t="shared" si="0"/>
        <v>2250</v>
      </c>
      <c r="F28" s="5">
        <f t="shared" si="1"/>
        <v>0.11333333333333333</v>
      </c>
      <c r="G28" s="4">
        <f>G27+D28</f>
        <v>3000</v>
      </c>
      <c r="H28" s="5">
        <f t="shared" si="2"/>
        <v>1</v>
      </c>
      <c r="I28" s="4">
        <f t="shared" si="3"/>
        <v>1500</v>
      </c>
      <c r="J28" s="4">
        <f t="shared" si="4"/>
        <v>0.22666666666666666</v>
      </c>
      <c r="K28" s="4">
        <f>D28*E28</f>
        <v>765000</v>
      </c>
      <c r="L28" s="4">
        <f>K28*E28</f>
        <v>1721250000</v>
      </c>
    </row>
    <row r="29" spans="2:12" ht="15.75" x14ac:dyDescent="0.25">
      <c r="D29" s="7">
        <f>SUM(D24:D28)</f>
        <v>3000</v>
      </c>
      <c r="K29" s="7">
        <f>SUM(K24:K28)</f>
        <v>2696500</v>
      </c>
      <c r="L29" s="7">
        <f>SUM(L24:L28)</f>
        <v>3432837500</v>
      </c>
    </row>
    <row r="32" spans="2:12" x14ac:dyDescent="0.25">
      <c r="B32" s="6" t="s">
        <v>48</v>
      </c>
      <c r="C32" s="6" t="s">
        <v>17</v>
      </c>
      <c r="D32" s="11" t="s">
        <v>32</v>
      </c>
      <c r="H32" s="6" t="s">
        <v>49</v>
      </c>
    </row>
    <row r="33" spans="2:5" x14ac:dyDescent="0.25">
      <c r="B33" s="6"/>
      <c r="C33" s="6" t="s">
        <v>7</v>
      </c>
      <c r="D33" s="11" t="s">
        <v>33</v>
      </c>
    </row>
    <row r="34" spans="2:5" x14ac:dyDescent="0.25">
      <c r="B34" s="6"/>
      <c r="C34" s="6" t="s">
        <v>18</v>
      </c>
      <c r="D34" s="12" t="s">
        <v>34</v>
      </c>
    </row>
    <row r="35" spans="2:5" x14ac:dyDescent="0.25">
      <c r="B35" s="6"/>
      <c r="C35" s="6" t="s">
        <v>19</v>
      </c>
      <c r="D35" s="12" t="s">
        <v>20</v>
      </c>
    </row>
    <row r="37" spans="2:5" x14ac:dyDescent="0.25">
      <c r="B37" s="6" t="s">
        <v>50</v>
      </c>
      <c r="C37" s="13" t="s">
        <v>35</v>
      </c>
    </row>
    <row r="38" spans="2:5" x14ac:dyDescent="0.25">
      <c r="C38" t="s">
        <v>36</v>
      </c>
    </row>
    <row r="39" spans="2:5" x14ac:dyDescent="0.25">
      <c r="C39" s="11" t="s">
        <v>37</v>
      </c>
    </row>
    <row r="41" spans="2:5" x14ac:dyDescent="0.25">
      <c r="B41" s="6" t="s">
        <v>51</v>
      </c>
      <c r="C41" s="8" t="s">
        <v>21</v>
      </c>
      <c r="D41" s="15">
        <f>K29/D29</f>
        <v>898.83333333333337</v>
      </c>
      <c r="E41" t="s">
        <v>8</v>
      </c>
    </row>
    <row r="43" spans="2:5" x14ac:dyDescent="0.25">
      <c r="B43" s="6" t="s">
        <v>52</v>
      </c>
      <c r="C43" s="6" t="s">
        <v>9</v>
      </c>
      <c r="D43" s="17">
        <f>L29/D29-D41^2</f>
        <v>336377.80555555562</v>
      </c>
    </row>
    <row r="44" spans="2:5" x14ac:dyDescent="0.25">
      <c r="C44" s="6" t="s">
        <v>41</v>
      </c>
      <c r="D44" s="17">
        <f>SQRT(D43)</f>
        <v>579.98086654264353</v>
      </c>
    </row>
    <row r="45" spans="2:5" x14ac:dyDescent="0.25">
      <c r="C45" s="6" t="s">
        <v>10</v>
      </c>
      <c r="D45" s="14">
        <f>D44/D41</f>
        <v>0.64525963271942532</v>
      </c>
      <c r="E45" t="s">
        <v>47</v>
      </c>
    </row>
    <row r="47" spans="2:5" x14ac:dyDescent="0.25">
      <c r="B47" s="6" t="s">
        <v>53</v>
      </c>
      <c r="C47" s="6" t="s">
        <v>39</v>
      </c>
      <c r="D47">
        <v>700</v>
      </c>
      <c r="E47" t="s">
        <v>8</v>
      </c>
    </row>
    <row r="48" spans="2:5" x14ac:dyDescent="0.25">
      <c r="C48" s="6" t="s">
        <v>40</v>
      </c>
      <c r="D48">
        <v>350</v>
      </c>
      <c r="E48" t="s">
        <v>8</v>
      </c>
    </row>
    <row r="49" spans="2:12" x14ac:dyDescent="0.25">
      <c r="C49" s="6" t="s">
        <v>42</v>
      </c>
      <c r="D49" s="10">
        <f>D48/D47</f>
        <v>0.5</v>
      </c>
      <c r="E49" t="s">
        <v>43</v>
      </c>
      <c r="F49" s="11" t="s">
        <v>44</v>
      </c>
    </row>
    <row r="50" spans="2:12" x14ac:dyDescent="0.25">
      <c r="C50" s="6"/>
    </row>
    <row r="52" spans="2:12" x14ac:dyDescent="0.25">
      <c r="B52" s="6" t="s">
        <v>54</v>
      </c>
      <c r="C52" s="6" t="s">
        <v>22</v>
      </c>
      <c r="D52" s="11">
        <f>E25</f>
        <v>450</v>
      </c>
      <c r="E52" t="s">
        <v>8</v>
      </c>
      <c r="F52" t="s">
        <v>25</v>
      </c>
    </row>
    <row r="53" spans="2:12" x14ac:dyDescent="0.25">
      <c r="F53" t="s">
        <v>26</v>
      </c>
    </row>
    <row r="54" spans="2:12" x14ac:dyDescent="0.25">
      <c r="L54" s="8"/>
    </row>
    <row r="55" spans="2:12" x14ac:dyDescent="0.25">
      <c r="B55" s="6" t="s">
        <v>55</v>
      </c>
      <c r="C55" s="6" t="s">
        <v>23</v>
      </c>
      <c r="D55" s="11">
        <f>E26</f>
        <v>800</v>
      </c>
      <c r="E55" t="s">
        <v>8</v>
      </c>
      <c r="F55" t="s">
        <v>27</v>
      </c>
    </row>
    <row r="56" spans="2:12" x14ac:dyDescent="0.25">
      <c r="F56" t="s">
        <v>28</v>
      </c>
    </row>
    <row r="57" spans="2:12" x14ac:dyDescent="0.25">
      <c r="C57" s="8"/>
    </row>
    <row r="58" spans="2:12" x14ac:dyDescent="0.25">
      <c r="B58" s="6" t="s">
        <v>56</v>
      </c>
      <c r="C58" s="16" t="s">
        <v>11</v>
      </c>
      <c r="D58" s="11">
        <f>D24</f>
        <v>300</v>
      </c>
      <c r="E58" s="11" t="s">
        <v>8</v>
      </c>
      <c r="F58" t="s">
        <v>30</v>
      </c>
    </row>
    <row r="59" spans="2:12" x14ac:dyDescent="0.25">
      <c r="C59" s="6"/>
    </row>
    <row r="60" spans="2:12" x14ac:dyDescent="0.25">
      <c r="C60" s="16" t="s">
        <v>12</v>
      </c>
      <c r="D60" s="11">
        <f>E28</f>
        <v>2250</v>
      </c>
      <c r="E60" s="11" t="s">
        <v>8</v>
      </c>
      <c r="F60" t="s">
        <v>27</v>
      </c>
    </row>
    <row r="61" spans="2:12" x14ac:dyDescent="0.25">
      <c r="C61" s="6"/>
      <c r="F61" t="s">
        <v>29</v>
      </c>
    </row>
    <row r="62" spans="2:12" x14ac:dyDescent="0.25">
      <c r="C62" s="6"/>
    </row>
    <row r="63" spans="2:12" x14ac:dyDescent="0.25">
      <c r="B63" s="6" t="s">
        <v>57</v>
      </c>
      <c r="C63" s="6" t="s">
        <v>24</v>
      </c>
      <c r="D63" s="17">
        <f>D41+50</f>
        <v>948.83333333333337</v>
      </c>
      <c r="F63" s="11" t="s">
        <v>45</v>
      </c>
    </row>
    <row r="64" spans="2:12" x14ac:dyDescent="0.25">
      <c r="C64" s="6" t="s">
        <v>13</v>
      </c>
      <c r="D64" s="17">
        <f>D44</f>
        <v>579.98086654264353</v>
      </c>
      <c r="F64" t="s">
        <v>46</v>
      </c>
    </row>
    <row r="65" spans="3:6" x14ac:dyDescent="0.25">
      <c r="C65" s="6" t="s">
        <v>14</v>
      </c>
      <c r="D65" s="9">
        <f>D64/D63</f>
        <v>0.61125684160475335</v>
      </c>
      <c r="F65" t="s">
        <v>31</v>
      </c>
    </row>
  </sheetData>
  <mergeCells count="1">
    <mergeCell ref="B23:C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Test 5 answer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Maite Escobar Urmeneta</cp:lastModifiedBy>
  <dcterms:created xsi:type="dcterms:W3CDTF">2020-04-06T10:44:51Z</dcterms:created>
  <dcterms:modified xsi:type="dcterms:W3CDTF">2022-02-07T20:56:29Z</dcterms:modified>
</cp:coreProperties>
</file>