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FA14FF00-501A-41B5-91F7-B88C78A584A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swers test 11" sheetId="5" r:id="rId1"/>
  </sheets>
  <definedNames>
    <definedName name="Income">'Answers test 11'!$B$29:$B$78</definedName>
    <definedName name="Price">'Answers test 11'!$D$29:$D$78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5" l="1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29" i="5"/>
  <c r="L52" i="5"/>
  <c r="L48" i="5" l="1"/>
  <c r="L54" i="5" l="1"/>
  <c r="L53" i="5"/>
  <c r="L99" i="5"/>
  <c r="L98" i="5"/>
  <c r="M95" i="5" l="1"/>
</calcChain>
</file>

<file path=xl/sharedStrings.xml><?xml version="1.0" encoding="utf-8"?>
<sst xmlns="http://schemas.openxmlformats.org/spreadsheetml/2006/main" count="42" uniqueCount="38">
  <si>
    <t>a</t>
  </si>
  <si>
    <t>b</t>
  </si>
  <si>
    <t>R2</t>
  </si>
  <si>
    <t>Y=a+bX</t>
  </si>
  <si>
    <t>y^</t>
  </si>
  <si>
    <t>ei</t>
  </si>
  <si>
    <t>Min</t>
  </si>
  <si>
    <t>Max</t>
  </si>
  <si>
    <t>Y=103,52+2,06X</t>
  </si>
  <si>
    <r>
      <t>S</t>
    </r>
    <r>
      <rPr>
        <vertAlign val="subscript"/>
        <sz val="11"/>
        <color theme="1"/>
        <rFont val="Calibri"/>
        <family val="2"/>
        <scheme val="minor"/>
      </rPr>
      <t>xy</t>
    </r>
  </si>
  <si>
    <t>Income</t>
  </si>
  <si>
    <t>Id</t>
  </si>
  <si>
    <t>Expenses</t>
  </si>
  <si>
    <t>Purchase price</t>
  </si>
  <si>
    <t>Amount subsidy</t>
  </si>
  <si>
    <t>Rooms</t>
  </si>
  <si>
    <t>Y</t>
  </si>
  <si>
    <t>X</t>
  </si>
  <si>
    <t>According to the regression line, if a family's income increases by 1,000€, the amount of the acquired home increases by about 2,000€</t>
  </si>
  <si>
    <t>There is a direct linear relationship between the variables</t>
  </si>
  <si>
    <t>1)</t>
  </si>
  <si>
    <t>2)</t>
  </si>
  <si>
    <t>This is the Pearson correlation coefficient, rxy</t>
  </si>
  <si>
    <t>3)</t>
  </si>
  <si>
    <t>4)</t>
  </si>
  <si>
    <t>The value is 1161.77. This indicates that the relationship is direct</t>
  </si>
  <si>
    <t>5)</t>
  </si>
  <si>
    <t>6)</t>
  </si>
  <si>
    <t>7)</t>
  </si>
  <si>
    <t>The linear fit presents the highest value of R2. Then the best fit is the linear</t>
  </si>
  <si>
    <t>We use the linear fit</t>
  </si>
  <si>
    <t>th€</t>
  </si>
  <si>
    <t>Income values are between</t>
  </si>
  <si>
    <t>8)</t>
  </si>
  <si>
    <t>No pattern is observed. The fit can be considered good</t>
  </si>
  <si>
    <t>Estimated purchase price</t>
  </si>
  <si>
    <t>The estimation is that the family would acquire a home for an amount of 267.949€. It is reliable because the fit is good and it is an interpolation</t>
  </si>
  <si>
    <t xml:space="preserve">R2=0.9104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</si>
</sst>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/>
    <xf numFmtId="164" fontId="0" fillId="0" borderId="0" xfId="0" applyNumberFormat="1"/>
    <xf numFmtId="2" fontId="0" fillId="0" borderId="0" xfId="0" applyNumberFormat="1"/>
    <xf numFmtId="0" fontId="0" fillId="4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14822125495182667"/>
                  <c:y val="-6.46916010498687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7.7667322834645752E-2"/>
                  <c:y val="0.307693625913056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54453671087166733"/>
                  <c:y val="8.66483446537109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'Answers test 11'!$B$29:$B$78</c:f>
              <c:numCache>
                <c:formatCode>General</c:formatCode>
                <c:ptCount val="50"/>
                <c:pt idx="0">
                  <c:v>66.400000000000006</c:v>
                </c:pt>
                <c:pt idx="1">
                  <c:v>53.2</c:v>
                </c:pt>
                <c:pt idx="2">
                  <c:v>90.7</c:v>
                </c:pt>
                <c:pt idx="3">
                  <c:v>108.5</c:v>
                </c:pt>
                <c:pt idx="4">
                  <c:v>30.3</c:v>
                </c:pt>
                <c:pt idx="5">
                  <c:v>64.099999999999994</c:v>
                </c:pt>
                <c:pt idx="6">
                  <c:v>71.3</c:v>
                </c:pt>
                <c:pt idx="7">
                  <c:v>33</c:v>
                </c:pt>
                <c:pt idx="8">
                  <c:v>65.8</c:v>
                </c:pt>
                <c:pt idx="9">
                  <c:v>85.3</c:v>
                </c:pt>
                <c:pt idx="10">
                  <c:v>107.5</c:v>
                </c:pt>
                <c:pt idx="11">
                  <c:v>74.7</c:v>
                </c:pt>
                <c:pt idx="12">
                  <c:v>74.5</c:v>
                </c:pt>
                <c:pt idx="13">
                  <c:v>97.3</c:v>
                </c:pt>
                <c:pt idx="14">
                  <c:v>76.599999999999994</c:v>
                </c:pt>
                <c:pt idx="15">
                  <c:v>94</c:v>
                </c:pt>
                <c:pt idx="16">
                  <c:v>104.9</c:v>
                </c:pt>
                <c:pt idx="17">
                  <c:v>97.6</c:v>
                </c:pt>
                <c:pt idx="18">
                  <c:v>99</c:v>
                </c:pt>
                <c:pt idx="19">
                  <c:v>32.700000000000003</c:v>
                </c:pt>
                <c:pt idx="20">
                  <c:v>44.4</c:v>
                </c:pt>
                <c:pt idx="21">
                  <c:v>56.2</c:v>
                </c:pt>
                <c:pt idx="22">
                  <c:v>77.7</c:v>
                </c:pt>
                <c:pt idx="23">
                  <c:v>54.8</c:v>
                </c:pt>
                <c:pt idx="24">
                  <c:v>106.7</c:v>
                </c:pt>
                <c:pt idx="25">
                  <c:v>73.5</c:v>
                </c:pt>
                <c:pt idx="26">
                  <c:v>53.8</c:v>
                </c:pt>
                <c:pt idx="27">
                  <c:v>66.400000000000006</c:v>
                </c:pt>
                <c:pt idx="28">
                  <c:v>98.2</c:v>
                </c:pt>
                <c:pt idx="29">
                  <c:v>58.1</c:v>
                </c:pt>
                <c:pt idx="30">
                  <c:v>36.799999999999997</c:v>
                </c:pt>
                <c:pt idx="31">
                  <c:v>43.2</c:v>
                </c:pt>
                <c:pt idx="32">
                  <c:v>64.7</c:v>
                </c:pt>
                <c:pt idx="33">
                  <c:v>79.8</c:v>
                </c:pt>
                <c:pt idx="34">
                  <c:v>100.8</c:v>
                </c:pt>
                <c:pt idx="35">
                  <c:v>59.5</c:v>
                </c:pt>
                <c:pt idx="36">
                  <c:v>103.2</c:v>
                </c:pt>
                <c:pt idx="37">
                  <c:v>30.5</c:v>
                </c:pt>
                <c:pt idx="38">
                  <c:v>99.6</c:v>
                </c:pt>
                <c:pt idx="39">
                  <c:v>79</c:v>
                </c:pt>
                <c:pt idx="40">
                  <c:v>45.9</c:v>
                </c:pt>
                <c:pt idx="41">
                  <c:v>68.5</c:v>
                </c:pt>
                <c:pt idx="42">
                  <c:v>102.9</c:v>
                </c:pt>
                <c:pt idx="43">
                  <c:v>78.099999999999994</c:v>
                </c:pt>
                <c:pt idx="44">
                  <c:v>67.599999999999994</c:v>
                </c:pt>
                <c:pt idx="45">
                  <c:v>99.2</c:v>
                </c:pt>
                <c:pt idx="46">
                  <c:v>39.299999999999997</c:v>
                </c:pt>
                <c:pt idx="47">
                  <c:v>54.7</c:v>
                </c:pt>
                <c:pt idx="48">
                  <c:v>108.3</c:v>
                </c:pt>
                <c:pt idx="49">
                  <c:v>46.6</c:v>
                </c:pt>
              </c:numCache>
            </c:numRef>
          </c:xVal>
          <c:yVal>
            <c:numRef>
              <c:f>'Answers test 11'!$D$29:$D$78</c:f>
              <c:numCache>
                <c:formatCode>General</c:formatCode>
                <c:ptCount val="50"/>
                <c:pt idx="0">
                  <c:v>251.7</c:v>
                </c:pt>
                <c:pt idx="1">
                  <c:v>195.2</c:v>
                </c:pt>
                <c:pt idx="2">
                  <c:v>270.8</c:v>
                </c:pt>
                <c:pt idx="3">
                  <c:v>312</c:v>
                </c:pt>
                <c:pt idx="4">
                  <c:v>177.2</c:v>
                </c:pt>
                <c:pt idx="5">
                  <c:v>234.2</c:v>
                </c:pt>
                <c:pt idx="6">
                  <c:v>269.7</c:v>
                </c:pt>
                <c:pt idx="7">
                  <c:v>158.4</c:v>
                </c:pt>
                <c:pt idx="8">
                  <c:v>238.5</c:v>
                </c:pt>
                <c:pt idx="9">
                  <c:v>290.5</c:v>
                </c:pt>
                <c:pt idx="10">
                  <c:v>307.7</c:v>
                </c:pt>
                <c:pt idx="11">
                  <c:v>272.89999999999998</c:v>
                </c:pt>
                <c:pt idx="12">
                  <c:v>284.39999999999998</c:v>
                </c:pt>
                <c:pt idx="13">
                  <c:v>279.89999999999998</c:v>
                </c:pt>
                <c:pt idx="14">
                  <c:v>248.2</c:v>
                </c:pt>
                <c:pt idx="15">
                  <c:v>272</c:v>
                </c:pt>
                <c:pt idx="16">
                  <c:v>302.60000000000002</c:v>
                </c:pt>
                <c:pt idx="17">
                  <c:v>308.5</c:v>
                </c:pt>
                <c:pt idx="18">
                  <c:v>320.3</c:v>
                </c:pt>
                <c:pt idx="19">
                  <c:v>167.3</c:v>
                </c:pt>
                <c:pt idx="20">
                  <c:v>172.5</c:v>
                </c:pt>
                <c:pt idx="21">
                  <c:v>209.5</c:v>
                </c:pt>
                <c:pt idx="22">
                  <c:v>275</c:v>
                </c:pt>
                <c:pt idx="23">
                  <c:v>193.7</c:v>
                </c:pt>
                <c:pt idx="24">
                  <c:v>337.4</c:v>
                </c:pt>
                <c:pt idx="25">
                  <c:v>266.8</c:v>
                </c:pt>
                <c:pt idx="26">
                  <c:v>194.2</c:v>
                </c:pt>
                <c:pt idx="27">
                  <c:v>263.60000000000002</c:v>
                </c:pt>
                <c:pt idx="28">
                  <c:v>322.8</c:v>
                </c:pt>
                <c:pt idx="29">
                  <c:v>219.6</c:v>
                </c:pt>
                <c:pt idx="30">
                  <c:v>193.2</c:v>
                </c:pt>
                <c:pt idx="31">
                  <c:v>202.4</c:v>
                </c:pt>
                <c:pt idx="32">
                  <c:v>231.1</c:v>
                </c:pt>
                <c:pt idx="33">
                  <c:v>248.5</c:v>
                </c:pt>
                <c:pt idx="34">
                  <c:v>309.60000000000002</c:v>
                </c:pt>
                <c:pt idx="35">
                  <c:v>245.7</c:v>
                </c:pt>
                <c:pt idx="36">
                  <c:v>315.8</c:v>
                </c:pt>
                <c:pt idx="37">
                  <c:v>177.6</c:v>
                </c:pt>
                <c:pt idx="38">
                  <c:v>318.60000000000002</c:v>
                </c:pt>
                <c:pt idx="39">
                  <c:v>283.10000000000002</c:v>
                </c:pt>
                <c:pt idx="40">
                  <c:v>182.5</c:v>
                </c:pt>
                <c:pt idx="41">
                  <c:v>245.1</c:v>
                </c:pt>
                <c:pt idx="42">
                  <c:v>294.10000000000002</c:v>
                </c:pt>
                <c:pt idx="43">
                  <c:v>261.2</c:v>
                </c:pt>
                <c:pt idx="44">
                  <c:v>262.2</c:v>
                </c:pt>
                <c:pt idx="45">
                  <c:v>310.7</c:v>
                </c:pt>
                <c:pt idx="46">
                  <c:v>186.7</c:v>
                </c:pt>
                <c:pt idx="47">
                  <c:v>189.7</c:v>
                </c:pt>
                <c:pt idx="48">
                  <c:v>348.8</c:v>
                </c:pt>
                <c:pt idx="49">
                  <c:v>203.8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14-4B6B-A84F-E78B0B5C0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79519"/>
        <c:axId val="229679935"/>
      </c:scatterChart>
      <c:valAx>
        <c:axId val="229679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679935"/>
        <c:crosses val="autoZero"/>
        <c:crossBetween val="midCat"/>
      </c:valAx>
      <c:valAx>
        <c:axId val="229679935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679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'Answers test 11'!$G$29:$G$78</c:f>
              <c:numCache>
                <c:formatCode>General</c:formatCode>
                <c:ptCount val="50"/>
                <c:pt idx="0">
                  <c:v>239.99563348456522</c:v>
                </c:pt>
                <c:pt idx="1">
                  <c:v>212.86438954158211</c:v>
                </c:pt>
                <c:pt idx="2">
                  <c:v>289.94178710687504</c:v>
                </c:pt>
                <c:pt idx="3">
                  <c:v>326.52785848453402</c:v>
                </c:pt>
                <c:pt idx="4">
                  <c:v>165.79579209504323</c:v>
                </c:pt>
                <c:pt idx="5">
                  <c:v>235.26821976722724</c:v>
                </c:pt>
                <c:pt idx="6">
                  <c:v>250.06708009976347</c:v>
                </c:pt>
                <c:pt idx="7">
                  <c:v>171.34536471974431</c:v>
                </c:pt>
                <c:pt idx="8">
                  <c:v>238.76239512352052</c:v>
                </c:pt>
                <c:pt idx="9">
                  <c:v>278.84264185747281</c:v>
                </c:pt>
                <c:pt idx="10">
                  <c:v>324.47246121612625</c:v>
                </c:pt>
                <c:pt idx="11">
                  <c:v>257.05543081235004</c:v>
                </c:pt>
                <c:pt idx="12">
                  <c:v>256.64435135866847</c:v>
                </c:pt>
                <c:pt idx="13">
                  <c:v>303.50740907836655</c:v>
                </c:pt>
                <c:pt idx="14">
                  <c:v>260.96068562232483</c:v>
                </c:pt>
                <c:pt idx="15">
                  <c:v>296.72459809262079</c:v>
                </c:pt>
                <c:pt idx="16">
                  <c:v>319.12842831826595</c:v>
                </c:pt>
                <c:pt idx="17">
                  <c:v>304.12402825888887</c:v>
                </c:pt>
                <c:pt idx="18">
                  <c:v>307.00158443465983</c:v>
                </c:pt>
                <c:pt idx="19">
                  <c:v>170.72874553922196</c:v>
                </c:pt>
                <c:pt idx="20">
                  <c:v>194.77689357959335</c:v>
                </c:pt>
                <c:pt idx="21">
                  <c:v>219.03058134680555</c:v>
                </c:pt>
                <c:pt idx="22">
                  <c:v>263.22162261757347</c:v>
                </c:pt>
                <c:pt idx="23">
                  <c:v>216.15302517103459</c:v>
                </c:pt>
                <c:pt idx="24">
                  <c:v>322.82814340139998</c:v>
                </c:pt>
                <c:pt idx="25">
                  <c:v>254.58895409026067</c:v>
                </c:pt>
                <c:pt idx="26">
                  <c:v>214.09762790262675</c:v>
                </c:pt>
                <c:pt idx="27">
                  <c:v>239.99563348456522</c:v>
                </c:pt>
                <c:pt idx="28">
                  <c:v>305.35726661993363</c:v>
                </c:pt>
                <c:pt idx="29">
                  <c:v>222.93583615678037</c:v>
                </c:pt>
                <c:pt idx="30">
                  <c:v>179.15587433969398</c:v>
                </c:pt>
                <c:pt idx="31">
                  <c:v>192.31041685750398</c:v>
                </c:pt>
                <c:pt idx="32">
                  <c:v>236.50145812827193</c:v>
                </c:pt>
                <c:pt idx="33">
                  <c:v>267.53795688122989</c:v>
                </c:pt>
                <c:pt idx="34">
                  <c:v>310.70129951779393</c:v>
                </c:pt>
                <c:pt idx="35">
                  <c:v>225.8133923325513</c:v>
                </c:pt>
                <c:pt idx="36">
                  <c:v>315.63425296197266</c:v>
                </c:pt>
                <c:pt idx="37">
                  <c:v>166.20687154872479</c:v>
                </c:pt>
                <c:pt idx="38">
                  <c:v>308.23482279570453</c:v>
                </c:pt>
                <c:pt idx="39">
                  <c:v>265.89363906650362</c:v>
                </c:pt>
                <c:pt idx="40">
                  <c:v>197.85998948220507</c:v>
                </c:pt>
                <c:pt idx="41">
                  <c:v>244.3119677482216</c:v>
                </c:pt>
                <c:pt idx="42">
                  <c:v>315.01763378145029</c:v>
                </c:pt>
                <c:pt idx="43">
                  <c:v>264.04378152493655</c:v>
                </c:pt>
                <c:pt idx="44">
                  <c:v>242.46211020665456</c:v>
                </c:pt>
                <c:pt idx="45">
                  <c:v>307.4126638883414</c:v>
                </c:pt>
                <c:pt idx="46">
                  <c:v>184.29436751071353</c:v>
                </c:pt>
                <c:pt idx="47">
                  <c:v>215.94748544419383</c:v>
                </c:pt>
                <c:pt idx="48">
                  <c:v>326.11677903085251</c:v>
                </c:pt>
                <c:pt idx="49">
                  <c:v>199.29876757009055</c:v>
                </c:pt>
              </c:numCache>
            </c:numRef>
          </c:xVal>
          <c:yVal>
            <c:numRef>
              <c:f>'Answers test 11'!$H$29:$H$78</c:f>
              <c:numCache>
                <c:formatCode>General</c:formatCode>
                <c:ptCount val="50"/>
                <c:pt idx="0">
                  <c:v>11.704366515434771</c:v>
                </c:pt>
                <c:pt idx="1">
                  <c:v>-17.664389541582125</c:v>
                </c:pt>
                <c:pt idx="2">
                  <c:v>-19.141787106875029</c:v>
                </c:pt>
                <c:pt idx="3">
                  <c:v>-14.527858484534022</c:v>
                </c:pt>
                <c:pt idx="4">
                  <c:v>11.404207904956763</c:v>
                </c:pt>
                <c:pt idx="5">
                  <c:v>-1.068219767227248</c:v>
                </c:pt>
                <c:pt idx="6">
                  <c:v>19.632919900236516</c:v>
                </c:pt>
                <c:pt idx="7">
                  <c:v>-12.945364719744305</c:v>
                </c:pt>
                <c:pt idx="8">
                  <c:v>-0.26239512352051975</c:v>
                </c:pt>
                <c:pt idx="9">
                  <c:v>11.657358142527187</c:v>
                </c:pt>
                <c:pt idx="10">
                  <c:v>-16.77246121612626</c:v>
                </c:pt>
                <c:pt idx="11">
                  <c:v>15.844569187649938</c:v>
                </c:pt>
                <c:pt idx="12">
                  <c:v>27.755648641331504</c:v>
                </c:pt>
                <c:pt idx="13">
                  <c:v>-23.607409078366572</c:v>
                </c:pt>
                <c:pt idx="14">
                  <c:v>-12.760685622324843</c:v>
                </c:pt>
                <c:pt idx="15">
                  <c:v>-24.724598092620795</c:v>
                </c:pt>
                <c:pt idx="16">
                  <c:v>-16.528428318265924</c:v>
                </c:pt>
                <c:pt idx="17">
                  <c:v>4.3759717411111296</c:v>
                </c:pt>
                <c:pt idx="18">
                  <c:v>13.298415565340179</c:v>
                </c:pt>
                <c:pt idx="19">
                  <c:v>-3.4287455392219499</c:v>
                </c:pt>
                <c:pt idx="20">
                  <c:v>-22.276893579593349</c:v>
                </c:pt>
                <c:pt idx="21">
                  <c:v>-9.5305813468055476</c:v>
                </c:pt>
                <c:pt idx="22">
                  <c:v>11.778377382426527</c:v>
                </c:pt>
                <c:pt idx="23">
                  <c:v>-22.453025171034596</c:v>
                </c:pt>
                <c:pt idx="24">
                  <c:v>14.571856598599993</c:v>
                </c:pt>
                <c:pt idx="25">
                  <c:v>12.21104590973934</c:v>
                </c:pt>
                <c:pt idx="26">
                  <c:v>-19.897627902626766</c:v>
                </c:pt>
                <c:pt idx="27">
                  <c:v>23.604366515434805</c:v>
                </c:pt>
                <c:pt idx="28">
                  <c:v>17.442733380066386</c:v>
                </c:pt>
                <c:pt idx="29">
                  <c:v>-3.335836156780374</c:v>
                </c:pt>
                <c:pt idx="30">
                  <c:v>14.044125660306008</c:v>
                </c:pt>
                <c:pt idx="31">
                  <c:v>10.089583142496025</c:v>
                </c:pt>
                <c:pt idx="32">
                  <c:v>-5.4014581282719405</c:v>
                </c:pt>
                <c:pt idx="33">
                  <c:v>-19.037956881229888</c:v>
                </c:pt>
                <c:pt idx="34">
                  <c:v>-1.1012995177939047</c:v>
                </c:pt>
                <c:pt idx="35">
                  <c:v>19.886607667448686</c:v>
                </c:pt>
                <c:pt idx="36">
                  <c:v>0.16574703802734803</c:v>
                </c:pt>
                <c:pt idx="37">
                  <c:v>11.393128451275203</c:v>
                </c:pt>
                <c:pt idx="38">
                  <c:v>10.365177204295492</c:v>
                </c:pt>
                <c:pt idx="39">
                  <c:v>17.206360933496399</c:v>
                </c:pt>
                <c:pt idx="40">
                  <c:v>-15.359989482205066</c:v>
                </c:pt>
                <c:pt idx="41">
                  <c:v>0.78803225177838954</c:v>
                </c:pt>
                <c:pt idx="42">
                  <c:v>-20.917633781450263</c:v>
                </c:pt>
                <c:pt idx="43">
                  <c:v>-2.8437815249365599</c:v>
                </c:pt>
                <c:pt idx="44">
                  <c:v>19.737889793345431</c:v>
                </c:pt>
                <c:pt idx="45">
                  <c:v>3.2873361116585897</c:v>
                </c:pt>
                <c:pt idx="46">
                  <c:v>2.4056324892864609</c:v>
                </c:pt>
                <c:pt idx="47">
                  <c:v>-26.247485444193842</c:v>
                </c:pt>
                <c:pt idx="48">
                  <c:v>22.683220969147499</c:v>
                </c:pt>
                <c:pt idx="49">
                  <c:v>4.5012324299094644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85-40D0-A08A-96FC01491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062431"/>
        <c:axId val="241069087"/>
      </c:scatterChart>
      <c:valAx>
        <c:axId val="24106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69087"/>
        <c:crosses val="autoZero"/>
        <c:crossBetween val="midCat"/>
      </c:valAx>
      <c:valAx>
        <c:axId val="24106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62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'Answers test 11'!$B$29:$B$78</c:f>
              <c:numCache>
                <c:formatCode>General</c:formatCode>
                <c:ptCount val="50"/>
                <c:pt idx="0">
                  <c:v>66.400000000000006</c:v>
                </c:pt>
                <c:pt idx="1">
                  <c:v>53.2</c:v>
                </c:pt>
                <c:pt idx="2">
                  <c:v>90.7</c:v>
                </c:pt>
                <c:pt idx="3">
                  <c:v>108.5</c:v>
                </c:pt>
                <c:pt idx="4">
                  <c:v>30.3</c:v>
                </c:pt>
                <c:pt idx="5">
                  <c:v>64.099999999999994</c:v>
                </c:pt>
                <c:pt idx="6">
                  <c:v>71.3</c:v>
                </c:pt>
                <c:pt idx="7">
                  <c:v>33</c:v>
                </c:pt>
                <c:pt idx="8">
                  <c:v>65.8</c:v>
                </c:pt>
                <c:pt idx="9">
                  <c:v>85.3</c:v>
                </c:pt>
                <c:pt idx="10">
                  <c:v>107.5</c:v>
                </c:pt>
                <c:pt idx="11">
                  <c:v>74.7</c:v>
                </c:pt>
                <c:pt idx="12">
                  <c:v>74.5</c:v>
                </c:pt>
                <c:pt idx="13">
                  <c:v>97.3</c:v>
                </c:pt>
                <c:pt idx="14">
                  <c:v>76.599999999999994</c:v>
                </c:pt>
                <c:pt idx="15">
                  <c:v>94</c:v>
                </c:pt>
                <c:pt idx="16">
                  <c:v>104.9</c:v>
                </c:pt>
                <c:pt idx="17">
                  <c:v>97.6</c:v>
                </c:pt>
                <c:pt idx="18">
                  <c:v>99</c:v>
                </c:pt>
                <c:pt idx="19">
                  <c:v>32.700000000000003</c:v>
                </c:pt>
                <c:pt idx="20">
                  <c:v>44.4</c:v>
                </c:pt>
                <c:pt idx="21">
                  <c:v>56.2</c:v>
                </c:pt>
                <c:pt idx="22">
                  <c:v>77.7</c:v>
                </c:pt>
                <c:pt idx="23">
                  <c:v>54.8</c:v>
                </c:pt>
                <c:pt idx="24">
                  <c:v>106.7</c:v>
                </c:pt>
                <c:pt idx="25">
                  <c:v>73.5</c:v>
                </c:pt>
                <c:pt idx="26">
                  <c:v>53.8</c:v>
                </c:pt>
                <c:pt idx="27">
                  <c:v>66.400000000000006</c:v>
                </c:pt>
                <c:pt idx="28">
                  <c:v>98.2</c:v>
                </c:pt>
                <c:pt idx="29">
                  <c:v>58.1</c:v>
                </c:pt>
                <c:pt idx="30">
                  <c:v>36.799999999999997</c:v>
                </c:pt>
                <c:pt idx="31">
                  <c:v>43.2</c:v>
                </c:pt>
                <c:pt idx="32">
                  <c:v>64.7</c:v>
                </c:pt>
                <c:pt idx="33">
                  <c:v>79.8</c:v>
                </c:pt>
                <c:pt idx="34">
                  <c:v>100.8</c:v>
                </c:pt>
                <c:pt idx="35">
                  <c:v>59.5</c:v>
                </c:pt>
                <c:pt idx="36">
                  <c:v>103.2</c:v>
                </c:pt>
                <c:pt idx="37">
                  <c:v>30.5</c:v>
                </c:pt>
                <c:pt idx="38">
                  <c:v>99.6</c:v>
                </c:pt>
                <c:pt idx="39">
                  <c:v>79</c:v>
                </c:pt>
                <c:pt idx="40">
                  <c:v>45.9</c:v>
                </c:pt>
                <c:pt idx="41">
                  <c:v>68.5</c:v>
                </c:pt>
                <c:pt idx="42">
                  <c:v>102.9</c:v>
                </c:pt>
                <c:pt idx="43">
                  <c:v>78.099999999999994</c:v>
                </c:pt>
                <c:pt idx="44">
                  <c:v>67.599999999999994</c:v>
                </c:pt>
                <c:pt idx="45">
                  <c:v>99.2</c:v>
                </c:pt>
                <c:pt idx="46">
                  <c:v>39.299999999999997</c:v>
                </c:pt>
                <c:pt idx="47">
                  <c:v>54.7</c:v>
                </c:pt>
                <c:pt idx="48">
                  <c:v>108.3</c:v>
                </c:pt>
                <c:pt idx="49">
                  <c:v>46.6</c:v>
                </c:pt>
              </c:numCache>
            </c:numRef>
          </c:xVal>
          <c:yVal>
            <c:numRef>
              <c:f>'Answers test 11'!$D$29:$D$78</c:f>
              <c:numCache>
                <c:formatCode>General</c:formatCode>
                <c:ptCount val="50"/>
                <c:pt idx="0">
                  <c:v>251.7</c:v>
                </c:pt>
                <c:pt idx="1">
                  <c:v>195.2</c:v>
                </c:pt>
                <c:pt idx="2">
                  <c:v>270.8</c:v>
                </c:pt>
                <c:pt idx="3">
                  <c:v>312</c:v>
                </c:pt>
                <c:pt idx="4">
                  <c:v>177.2</c:v>
                </c:pt>
                <c:pt idx="5">
                  <c:v>234.2</c:v>
                </c:pt>
                <c:pt idx="6">
                  <c:v>269.7</c:v>
                </c:pt>
                <c:pt idx="7">
                  <c:v>158.4</c:v>
                </c:pt>
                <c:pt idx="8">
                  <c:v>238.5</c:v>
                </c:pt>
                <c:pt idx="9">
                  <c:v>290.5</c:v>
                </c:pt>
                <c:pt idx="10">
                  <c:v>307.7</c:v>
                </c:pt>
                <c:pt idx="11">
                  <c:v>272.89999999999998</c:v>
                </c:pt>
                <c:pt idx="12">
                  <c:v>284.39999999999998</c:v>
                </c:pt>
                <c:pt idx="13">
                  <c:v>279.89999999999998</c:v>
                </c:pt>
                <c:pt idx="14">
                  <c:v>248.2</c:v>
                </c:pt>
                <c:pt idx="15">
                  <c:v>272</c:v>
                </c:pt>
                <c:pt idx="16">
                  <c:v>302.60000000000002</c:v>
                </c:pt>
                <c:pt idx="17">
                  <c:v>308.5</c:v>
                </c:pt>
                <c:pt idx="18">
                  <c:v>320.3</c:v>
                </c:pt>
                <c:pt idx="19">
                  <c:v>167.3</c:v>
                </c:pt>
                <c:pt idx="20">
                  <c:v>172.5</c:v>
                </c:pt>
                <c:pt idx="21">
                  <c:v>209.5</c:v>
                </c:pt>
                <c:pt idx="22">
                  <c:v>275</c:v>
                </c:pt>
                <c:pt idx="23">
                  <c:v>193.7</c:v>
                </c:pt>
                <c:pt idx="24">
                  <c:v>337.4</c:v>
                </c:pt>
                <c:pt idx="25">
                  <c:v>266.8</c:v>
                </c:pt>
                <c:pt idx="26">
                  <c:v>194.2</c:v>
                </c:pt>
                <c:pt idx="27">
                  <c:v>263.60000000000002</c:v>
                </c:pt>
                <c:pt idx="28">
                  <c:v>322.8</c:v>
                </c:pt>
                <c:pt idx="29">
                  <c:v>219.6</c:v>
                </c:pt>
                <c:pt idx="30">
                  <c:v>193.2</c:v>
                </c:pt>
                <c:pt idx="31">
                  <c:v>202.4</c:v>
                </c:pt>
                <c:pt idx="32">
                  <c:v>231.1</c:v>
                </c:pt>
                <c:pt idx="33">
                  <c:v>248.5</c:v>
                </c:pt>
                <c:pt idx="34">
                  <c:v>309.60000000000002</c:v>
                </c:pt>
                <c:pt idx="35">
                  <c:v>245.7</c:v>
                </c:pt>
                <c:pt idx="36">
                  <c:v>315.8</c:v>
                </c:pt>
                <c:pt idx="37">
                  <c:v>177.6</c:v>
                </c:pt>
                <c:pt idx="38">
                  <c:v>318.60000000000002</c:v>
                </c:pt>
                <c:pt idx="39">
                  <c:v>283.10000000000002</c:v>
                </c:pt>
                <c:pt idx="40">
                  <c:v>182.5</c:v>
                </c:pt>
                <c:pt idx="41">
                  <c:v>245.1</c:v>
                </c:pt>
                <c:pt idx="42">
                  <c:v>294.10000000000002</c:v>
                </c:pt>
                <c:pt idx="43">
                  <c:v>261.2</c:v>
                </c:pt>
                <c:pt idx="44">
                  <c:v>262.2</c:v>
                </c:pt>
                <c:pt idx="45">
                  <c:v>310.7</c:v>
                </c:pt>
                <c:pt idx="46">
                  <c:v>186.7</c:v>
                </c:pt>
                <c:pt idx="47">
                  <c:v>189.7</c:v>
                </c:pt>
                <c:pt idx="48">
                  <c:v>348.8</c:v>
                </c:pt>
                <c:pt idx="49">
                  <c:v>203.8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72-478A-B624-4C27E191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79519"/>
        <c:axId val="229679935"/>
      </c:scatterChart>
      <c:valAx>
        <c:axId val="229679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679935"/>
        <c:crosses val="autoZero"/>
        <c:crossBetween val="midCat"/>
      </c:valAx>
      <c:valAx>
        <c:axId val="229679935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679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666749</xdr:colOff>
      <xdr:row>73</xdr:row>
      <xdr:rowOff>133350</xdr:rowOff>
    </xdr:from>
    <xdr:to>
      <xdr:col>16</xdr:col>
      <xdr:colOff>666749</xdr:colOff>
      <xdr:row>89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57</xdr:row>
      <xdr:rowOff>23812</xdr:rowOff>
    </xdr:from>
    <xdr:to>
      <xdr:col>15</xdr:col>
      <xdr:colOff>752475</xdr:colOff>
      <xdr:row>71</xdr:row>
      <xdr:rowOff>100012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628650</xdr:colOff>
      <xdr:row>26</xdr:row>
      <xdr:rowOff>76200</xdr:rowOff>
    </xdr:from>
    <xdr:to>
      <xdr:col>17</xdr:col>
      <xdr:colOff>276225</xdr:colOff>
      <xdr:row>43</xdr:row>
      <xdr:rowOff>0</xdr:rowOff>
    </xdr:to>
    <xdr:graphicFrame macro="">
      <xdr:nvGraphicFramePr>
        <xdr:cNvPr id="6" name="Gráfico 2">
          <a:extLst>
            <a:ext uri="{FF2B5EF4-FFF2-40B4-BE49-F238E27FC236}">
              <a16:creationId xmlns:a16="http://schemas.microsoft.com/office/drawing/2014/main" id="{E5994035-2F69-47A5-B902-DA0753FA7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476250</xdr:colOff>
      <xdr:row>0</xdr:row>
      <xdr:rowOff>180975</xdr:rowOff>
    </xdr:from>
    <xdr:ext cx="7972425" cy="4695825"/>
    <xdr:sp macro="" textlink="">
      <xdr:nvSpPr>
        <xdr:cNvPr id="7" name="CuadroTexto 1">
          <a:extLst>
            <a:ext uri="{FF2B5EF4-FFF2-40B4-BE49-F238E27FC236}">
              <a16:creationId xmlns:a16="http://schemas.microsoft.com/office/drawing/2014/main" id="{D5B42137-5590-4114-A756-8F868212C575}"/>
            </a:ext>
          </a:extLst>
        </xdr:cNvPr>
        <xdr:cNvSpPr txBox="1"/>
      </xdr:nvSpPr>
      <xdr:spPr>
        <a:xfrm>
          <a:off x="476250" y="180975"/>
          <a:ext cx="7972425" cy="469582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A study has been carried out in a group of families that applied for a municipal subsidy for the purchase of a home. Information has been collected on annual family income, annual family 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expenses, the purchase price of the house, the amount of the subsidy received and the number of rooms in the house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. All amounts are measured in thousands of euros.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We are going to analyse the relationship between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</a:rPr>
            <a:t>Income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 and </a:t>
          </a:r>
          <a:r>
            <a:rPr lang="es-ES" sz="1400" b="1">
              <a:solidFill>
                <a:schemeClr val="accent1">
                  <a:lumMod val="50000"/>
                </a:schemeClr>
              </a:solidFill>
              <a:latin typeface="+mn-lt"/>
            </a:rPr>
            <a:t>Purchase price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.</a:t>
          </a:r>
        </a:p>
        <a:p>
          <a:endParaRPr lang="es-ES" sz="1400">
            <a:solidFill>
              <a:schemeClr val="accent1">
                <a:lumMod val="50000"/>
              </a:schemeClr>
            </a:solidFill>
            <a:latin typeface="+mn-lt"/>
          </a:endParaRPr>
        </a:p>
        <a:p>
          <a:r>
            <a:rPr lang="es-ES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1)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Use a scatter plot to present graphically the relationship between the two variables.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2)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What can you highlight from the previous scatter plot?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3)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What measure indicates the type and intensity of the relationship between two variables X and Y?</a:t>
          </a:r>
        </a:p>
        <a:p>
          <a:r>
            <a:rPr lang="es-ES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4)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Calculate and interpret the covariance between the two variables that are being analysed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5)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Calculate the regression line that explains the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purchase price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given the </a:t>
          </a:r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income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and obtain a measure of the goodness of fit. Interpret these values.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6)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Analyse the goodness of fit of the previous regression model graphically (using the associated residuals plot)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7)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Use the scatter plot you have previously made and now obtain the logarithmic, exponential and potential regression functions. Based on the R</a:t>
          </a:r>
          <a:r>
            <a:rPr lang="en-GB" sz="1400" baseline="30000">
              <a:solidFill>
                <a:schemeClr val="accent1">
                  <a:lumMod val="50000"/>
                </a:schemeClr>
              </a:solidFill>
            </a:rPr>
            <a:t>2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 values that appear in each of those trend lines, indicate which model presents the best fit.</a:t>
          </a:r>
        </a:p>
        <a:p>
          <a:r>
            <a:rPr lang="en-GB" sz="1400" b="1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8) </a:t>
          </a:r>
          <a:r>
            <a:rPr lang="en-GB" sz="1400">
              <a:solidFill>
                <a:schemeClr val="accent1">
                  <a:lumMod val="50000"/>
                </a:schemeClr>
              </a:solidFill>
            </a:rPr>
            <a:t>Use the model that presents the best fit (the linear or some of the non-linear models) to estimate the purchase price for a family that has an annual income of 80,000€. If you have to use a non-linear model, use the values of the parameters that you have obtained in the graphical presentation. Indicate if the estimation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</a:rPr>
            <a:t> is reliable and explain your answer.</a:t>
          </a:r>
          <a:endParaRPr lang="es-ES" sz="1400" baseline="0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7:N101"/>
  <sheetViews>
    <sheetView tabSelected="1" workbookViewId="0">
      <selection activeCell="A27" sqref="A27"/>
    </sheetView>
  </sheetViews>
  <sheetFormatPr baseColWidth="10" defaultColWidth="11.42578125" defaultRowHeight="15" x14ac:dyDescent="0.25"/>
  <cols>
    <col min="4" max="4" width="16.5703125" bestFit="1" customWidth="1"/>
    <col min="5" max="5" width="16.7109375" customWidth="1"/>
    <col min="11" max="11" width="14.7109375" customWidth="1"/>
    <col min="12" max="12" width="11.85546875" bestFit="1" customWidth="1"/>
  </cols>
  <sheetData>
    <row r="27" spans="1:10" x14ac:dyDescent="0.25">
      <c r="B27" s="7" t="s">
        <v>17</v>
      </c>
      <c r="D27" s="7" t="s">
        <v>16</v>
      </c>
    </row>
    <row r="28" spans="1:10" x14ac:dyDescent="0.25">
      <c r="A28" s="6" t="s">
        <v>11</v>
      </c>
      <c r="B28" s="6" t="s">
        <v>10</v>
      </c>
      <c r="C28" s="6" t="s">
        <v>12</v>
      </c>
      <c r="D28" s="6" t="s">
        <v>13</v>
      </c>
      <c r="E28" s="6" t="s">
        <v>14</v>
      </c>
      <c r="F28" s="6" t="s">
        <v>15</v>
      </c>
      <c r="G28" s="5" t="s">
        <v>4</v>
      </c>
      <c r="H28" s="5" t="s">
        <v>5</v>
      </c>
      <c r="J28" s="9" t="s">
        <v>20</v>
      </c>
    </row>
    <row r="29" spans="1:10" x14ac:dyDescent="0.25">
      <c r="A29" s="1">
        <v>1</v>
      </c>
      <c r="B29" s="1">
        <v>66.400000000000006</v>
      </c>
      <c r="C29" s="1">
        <v>67.8</v>
      </c>
      <c r="D29" s="1">
        <v>251.7</v>
      </c>
      <c r="E29" s="1">
        <v>4</v>
      </c>
      <c r="F29" s="1">
        <v>3</v>
      </c>
      <c r="G29" s="4">
        <f>$L$52+$L$53*B29</f>
        <v>239.99563348456522</v>
      </c>
      <c r="H29" s="4">
        <f>D29-G29</f>
        <v>11.704366515434771</v>
      </c>
      <c r="J29" s="9"/>
    </row>
    <row r="30" spans="1:10" x14ac:dyDescent="0.25">
      <c r="A30" s="1">
        <v>2</v>
      </c>
      <c r="B30" s="1">
        <v>53.2</v>
      </c>
      <c r="C30" s="1">
        <v>57</v>
      </c>
      <c r="D30" s="1">
        <v>195.2</v>
      </c>
      <c r="E30" s="1">
        <v>6.5</v>
      </c>
      <c r="F30" s="1">
        <v>3</v>
      </c>
      <c r="G30" s="4">
        <f t="shared" ref="G30:G78" si="0">$L$52+$L$53*B30</f>
        <v>212.86438954158211</v>
      </c>
      <c r="H30" s="4">
        <f t="shared" ref="H30:H78" si="1">D30-G30</f>
        <v>-17.664389541582125</v>
      </c>
      <c r="J30" s="9"/>
    </row>
    <row r="31" spans="1:10" x14ac:dyDescent="0.25">
      <c r="A31" s="1">
        <v>3</v>
      </c>
      <c r="B31" s="1">
        <v>90.7</v>
      </c>
      <c r="C31" s="1">
        <v>79</v>
      </c>
      <c r="D31" s="1">
        <v>270.8</v>
      </c>
      <c r="E31" s="1">
        <v>1.9</v>
      </c>
      <c r="F31" s="1">
        <v>4</v>
      </c>
      <c r="G31" s="4">
        <f t="shared" si="0"/>
        <v>289.94178710687504</v>
      </c>
      <c r="H31" s="4">
        <f t="shared" si="1"/>
        <v>-19.141787106875029</v>
      </c>
      <c r="J31" s="9"/>
    </row>
    <row r="32" spans="1:10" x14ac:dyDescent="0.25">
      <c r="A32" s="1">
        <v>4</v>
      </c>
      <c r="B32" s="1">
        <v>108.5</v>
      </c>
      <c r="C32" s="1">
        <v>91.3</v>
      </c>
      <c r="D32" s="1">
        <v>312</v>
      </c>
      <c r="E32" s="1">
        <v>1.3</v>
      </c>
      <c r="F32" s="1">
        <v>4</v>
      </c>
      <c r="G32" s="4">
        <f t="shared" si="0"/>
        <v>326.52785848453402</v>
      </c>
      <c r="H32" s="4">
        <f t="shared" si="1"/>
        <v>-14.527858484534022</v>
      </c>
      <c r="J32" s="9"/>
    </row>
    <row r="33" spans="1:14" x14ac:dyDescent="0.25">
      <c r="A33" s="1">
        <v>5</v>
      </c>
      <c r="B33" s="1">
        <v>30.3</v>
      </c>
      <c r="C33" s="1">
        <v>25.1</v>
      </c>
      <c r="D33" s="1">
        <v>177.2</v>
      </c>
      <c r="E33" s="1">
        <v>16.2</v>
      </c>
      <c r="F33" s="1">
        <v>1</v>
      </c>
      <c r="G33" s="4">
        <f t="shared" si="0"/>
        <v>165.79579209504323</v>
      </c>
      <c r="H33" s="4">
        <f t="shared" si="1"/>
        <v>11.404207904956763</v>
      </c>
      <c r="J33" s="9"/>
    </row>
    <row r="34" spans="1:14" x14ac:dyDescent="0.25">
      <c r="A34" s="1">
        <v>6</v>
      </c>
      <c r="B34" s="1">
        <v>64.099999999999994</v>
      </c>
      <c r="C34" s="1">
        <v>62.8</v>
      </c>
      <c r="D34" s="1">
        <v>234.2</v>
      </c>
      <c r="E34" s="1">
        <v>4.5999999999999996</v>
      </c>
      <c r="F34" s="1">
        <v>1</v>
      </c>
      <c r="G34" s="4">
        <f t="shared" si="0"/>
        <v>235.26821976722724</v>
      </c>
      <c r="H34" s="4">
        <f t="shared" si="1"/>
        <v>-1.068219767227248</v>
      </c>
      <c r="J34" s="9"/>
    </row>
    <row r="35" spans="1:14" x14ac:dyDescent="0.25">
      <c r="A35" s="1">
        <v>7</v>
      </c>
      <c r="B35" s="1">
        <v>71.3</v>
      </c>
      <c r="C35" s="1">
        <v>71.2</v>
      </c>
      <c r="D35" s="1">
        <v>269.7</v>
      </c>
      <c r="E35" s="1">
        <v>3.4</v>
      </c>
      <c r="F35" s="1">
        <v>1</v>
      </c>
      <c r="G35" s="4">
        <f t="shared" si="0"/>
        <v>250.06708009976347</v>
      </c>
      <c r="H35" s="4">
        <f t="shared" si="1"/>
        <v>19.632919900236516</v>
      </c>
      <c r="J35" s="9"/>
    </row>
    <row r="36" spans="1:14" x14ac:dyDescent="0.25">
      <c r="A36" s="1">
        <v>8</v>
      </c>
      <c r="B36" s="1">
        <v>33</v>
      </c>
      <c r="C36" s="1">
        <v>25.7</v>
      </c>
      <c r="D36" s="1">
        <v>158.4</v>
      </c>
      <c r="E36" s="1">
        <v>13.2</v>
      </c>
      <c r="F36" s="1">
        <v>2</v>
      </c>
      <c r="G36" s="4">
        <f t="shared" si="0"/>
        <v>171.34536471974431</v>
      </c>
      <c r="H36" s="4">
        <f t="shared" si="1"/>
        <v>-12.945364719744305</v>
      </c>
      <c r="J36" s="9"/>
    </row>
    <row r="37" spans="1:14" x14ac:dyDescent="0.25">
      <c r="A37" s="1">
        <v>9</v>
      </c>
      <c r="B37" s="1">
        <v>65.8</v>
      </c>
      <c r="C37" s="1">
        <v>64.7</v>
      </c>
      <c r="D37" s="1">
        <v>238.5</v>
      </c>
      <c r="E37" s="1">
        <v>4.2</v>
      </c>
      <c r="F37" s="1">
        <v>1</v>
      </c>
      <c r="G37" s="4">
        <f t="shared" si="0"/>
        <v>238.76239512352052</v>
      </c>
      <c r="H37" s="4">
        <f t="shared" si="1"/>
        <v>-0.26239512352051975</v>
      </c>
      <c r="J37" s="9"/>
    </row>
    <row r="38" spans="1:14" x14ac:dyDescent="0.25">
      <c r="A38" s="1">
        <v>10</v>
      </c>
      <c r="B38" s="1">
        <v>85.3</v>
      </c>
      <c r="C38" s="1">
        <v>78</v>
      </c>
      <c r="D38" s="1">
        <v>290.5</v>
      </c>
      <c r="E38" s="1">
        <v>2</v>
      </c>
      <c r="F38" s="1">
        <v>1</v>
      </c>
      <c r="G38" s="4">
        <f t="shared" si="0"/>
        <v>278.84264185747281</v>
      </c>
      <c r="H38" s="4">
        <f t="shared" si="1"/>
        <v>11.657358142527187</v>
      </c>
      <c r="J38" s="9"/>
    </row>
    <row r="39" spans="1:14" x14ac:dyDescent="0.25">
      <c r="A39" s="1">
        <v>11</v>
      </c>
      <c r="B39" s="1">
        <v>107.5</v>
      </c>
      <c r="C39" s="1">
        <v>90</v>
      </c>
      <c r="D39" s="1">
        <v>307.7</v>
      </c>
      <c r="E39" s="1">
        <v>1.4</v>
      </c>
      <c r="F39" s="1">
        <v>2</v>
      </c>
      <c r="G39" s="4">
        <f t="shared" si="0"/>
        <v>324.47246121612625</v>
      </c>
      <c r="H39" s="4">
        <f t="shared" si="1"/>
        <v>-16.77246121612626</v>
      </c>
      <c r="J39" s="9"/>
    </row>
    <row r="40" spans="1:14" x14ac:dyDescent="0.25">
      <c r="A40" s="1">
        <v>12</v>
      </c>
      <c r="B40" s="1">
        <v>74.7</v>
      </c>
      <c r="C40" s="1">
        <v>66.900000000000006</v>
      </c>
      <c r="D40" s="1">
        <v>272.89999999999998</v>
      </c>
      <c r="E40" s="1">
        <v>2.8</v>
      </c>
      <c r="F40" s="1">
        <v>2</v>
      </c>
      <c r="G40" s="4">
        <f t="shared" si="0"/>
        <v>257.05543081235004</v>
      </c>
      <c r="H40" s="4">
        <f t="shared" si="1"/>
        <v>15.844569187649938</v>
      </c>
      <c r="J40" s="9"/>
    </row>
    <row r="41" spans="1:14" x14ac:dyDescent="0.25">
      <c r="A41" s="1">
        <v>13</v>
      </c>
      <c r="B41" s="1">
        <v>74.5</v>
      </c>
      <c r="C41" s="1">
        <v>66.099999999999994</v>
      </c>
      <c r="D41" s="1">
        <v>284.39999999999998</v>
      </c>
      <c r="E41" s="1">
        <v>2.9</v>
      </c>
      <c r="F41" s="1">
        <v>2</v>
      </c>
      <c r="G41" s="4">
        <f t="shared" si="0"/>
        <v>256.64435135866847</v>
      </c>
      <c r="H41" s="4">
        <f t="shared" si="1"/>
        <v>27.755648641331504</v>
      </c>
      <c r="J41" s="9"/>
    </row>
    <row r="42" spans="1:14" x14ac:dyDescent="0.25">
      <c r="A42" s="1">
        <v>14</v>
      </c>
      <c r="B42" s="1">
        <v>97.3</v>
      </c>
      <c r="C42" s="1">
        <v>79.099999999999994</v>
      </c>
      <c r="D42" s="1">
        <v>279.89999999999998</v>
      </c>
      <c r="E42" s="1">
        <v>1.5</v>
      </c>
      <c r="F42" s="1">
        <v>6</v>
      </c>
      <c r="G42" s="4">
        <f t="shared" si="0"/>
        <v>303.50740907836655</v>
      </c>
      <c r="H42" s="4">
        <f t="shared" si="1"/>
        <v>-23.607409078366572</v>
      </c>
      <c r="J42" s="9"/>
    </row>
    <row r="43" spans="1:14" x14ac:dyDescent="0.25">
      <c r="A43" s="1">
        <v>15</v>
      </c>
      <c r="B43" s="1">
        <v>76.599999999999994</v>
      </c>
      <c r="C43" s="1">
        <v>67.5</v>
      </c>
      <c r="D43" s="1">
        <v>248.2</v>
      </c>
      <c r="E43" s="1">
        <v>2.5</v>
      </c>
      <c r="F43" s="1">
        <v>2</v>
      </c>
      <c r="G43" s="4">
        <f t="shared" si="0"/>
        <v>260.96068562232483</v>
      </c>
      <c r="H43" s="4">
        <f t="shared" si="1"/>
        <v>-12.760685622324843</v>
      </c>
      <c r="J43" s="9"/>
    </row>
    <row r="44" spans="1:14" x14ac:dyDescent="0.25">
      <c r="A44" s="1">
        <v>16</v>
      </c>
      <c r="B44" s="1">
        <v>94</v>
      </c>
      <c r="C44" s="1">
        <v>84.3</v>
      </c>
      <c r="D44" s="1">
        <v>272</v>
      </c>
      <c r="E44" s="1">
        <v>1.8</v>
      </c>
      <c r="F44" s="1">
        <v>2</v>
      </c>
      <c r="G44" s="4">
        <f t="shared" si="0"/>
        <v>296.72459809262079</v>
      </c>
      <c r="H44" s="4">
        <f t="shared" si="1"/>
        <v>-24.724598092620795</v>
      </c>
      <c r="J44" s="9" t="s">
        <v>21</v>
      </c>
      <c r="K44" t="s">
        <v>19</v>
      </c>
    </row>
    <row r="45" spans="1:14" x14ac:dyDescent="0.25">
      <c r="A45" s="1">
        <v>17</v>
      </c>
      <c r="B45" s="1">
        <v>104.9</v>
      </c>
      <c r="C45" s="1">
        <v>88.4</v>
      </c>
      <c r="D45" s="1">
        <v>302.60000000000002</v>
      </c>
      <c r="E45" s="1">
        <v>1.5</v>
      </c>
      <c r="F45" s="1">
        <v>1</v>
      </c>
      <c r="G45" s="4">
        <f t="shared" si="0"/>
        <v>319.12842831826595</v>
      </c>
      <c r="H45" s="4">
        <f t="shared" si="1"/>
        <v>-16.528428318265924</v>
      </c>
      <c r="J45" s="9"/>
    </row>
    <row r="46" spans="1:14" x14ac:dyDescent="0.25">
      <c r="A46" s="1">
        <v>18</v>
      </c>
      <c r="B46" s="1">
        <v>97.6</v>
      </c>
      <c r="C46" s="1">
        <v>83.7</v>
      </c>
      <c r="D46" s="1">
        <v>308.5</v>
      </c>
      <c r="E46" s="1">
        <v>1.7</v>
      </c>
      <c r="F46" s="1">
        <v>1</v>
      </c>
      <c r="G46" s="4">
        <f t="shared" si="0"/>
        <v>304.12402825888887</v>
      </c>
      <c r="H46" s="4">
        <f t="shared" si="1"/>
        <v>4.3759717411111296</v>
      </c>
      <c r="J46" s="9" t="s">
        <v>23</v>
      </c>
      <c r="K46" t="s">
        <v>22</v>
      </c>
    </row>
    <row r="47" spans="1:14" x14ac:dyDescent="0.25">
      <c r="A47" s="1">
        <v>19</v>
      </c>
      <c r="B47" s="1">
        <v>99</v>
      </c>
      <c r="C47" s="1">
        <v>89.6</v>
      </c>
      <c r="D47" s="1">
        <v>320.3</v>
      </c>
      <c r="E47" s="1">
        <v>1.5</v>
      </c>
      <c r="F47" s="1">
        <v>2</v>
      </c>
      <c r="G47" s="4">
        <f t="shared" si="0"/>
        <v>307.00158443465983</v>
      </c>
      <c r="H47" s="4">
        <f t="shared" si="1"/>
        <v>13.298415565340179</v>
      </c>
      <c r="J47" s="9"/>
    </row>
    <row r="48" spans="1:14" ht="18" x14ac:dyDescent="0.35">
      <c r="A48" s="1">
        <v>20</v>
      </c>
      <c r="B48" s="1">
        <v>32.700000000000003</v>
      </c>
      <c r="C48" s="1">
        <v>25.4</v>
      </c>
      <c r="D48" s="1">
        <v>167.3</v>
      </c>
      <c r="E48" s="1">
        <v>13.2</v>
      </c>
      <c r="F48" s="1">
        <v>1</v>
      </c>
      <c r="G48" s="4">
        <f t="shared" si="0"/>
        <v>170.72874553922196</v>
      </c>
      <c r="H48" s="4">
        <f t="shared" si="1"/>
        <v>-3.4287455392219499</v>
      </c>
      <c r="J48" s="9" t="s">
        <v>24</v>
      </c>
      <c r="K48" t="s">
        <v>9</v>
      </c>
      <c r="L48" s="3">
        <f>_xlfn.COVARIANCE.P(Income,Price)</f>
        <v>1161.7695999999999</v>
      </c>
      <c r="N48" t="s">
        <v>25</v>
      </c>
    </row>
    <row r="49" spans="1:14" x14ac:dyDescent="0.25">
      <c r="A49" s="1">
        <v>21</v>
      </c>
      <c r="B49" s="1">
        <v>44.4</v>
      </c>
      <c r="C49" s="1">
        <v>40.700000000000003</v>
      </c>
      <c r="D49" s="1">
        <v>172.5</v>
      </c>
      <c r="E49" s="1">
        <v>9.1999999999999993</v>
      </c>
      <c r="F49" s="1">
        <v>2</v>
      </c>
      <c r="G49" s="4">
        <f t="shared" si="0"/>
        <v>194.77689357959335</v>
      </c>
      <c r="H49" s="4">
        <f t="shared" si="1"/>
        <v>-22.276893579593349</v>
      </c>
      <c r="J49" s="9"/>
    </row>
    <row r="50" spans="1:14" x14ac:dyDescent="0.25">
      <c r="A50" s="1">
        <v>22</v>
      </c>
      <c r="B50" s="1">
        <v>56.2</v>
      </c>
      <c r="C50" s="1">
        <v>59.7</v>
      </c>
      <c r="D50" s="1">
        <v>209.5</v>
      </c>
      <c r="E50" s="1">
        <v>4.5999999999999996</v>
      </c>
      <c r="F50" s="1">
        <v>1</v>
      </c>
      <c r="G50" s="4">
        <f t="shared" si="0"/>
        <v>219.03058134680555</v>
      </c>
      <c r="H50" s="4">
        <f t="shared" si="1"/>
        <v>-9.5305813468055476</v>
      </c>
      <c r="J50" s="9"/>
    </row>
    <row r="51" spans="1:14" x14ac:dyDescent="0.25">
      <c r="A51" s="1">
        <v>23</v>
      </c>
      <c r="B51" s="1">
        <v>77.7</v>
      </c>
      <c r="C51" s="1">
        <v>71.2</v>
      </c>
      <c r="D51" s="1">
        <v>275</v>
      </c>
      <c r="E51" s="1">
        <v>2.2999999999999998</v>
      </c>
      <c r="F51" s="1">
        <v>3</v>
      </c>
      <c r="G51" s="4">
        <f t="shared" si="0"/>
        <v>263.22162261757347</v>
      </c>
      <c r="H51" s="4">
        <f t="shared" si="1"/>
        <v>11.778377382426527</v>
      </c>
      <c r="J51" s="9" t="s">
        <v>26</v>
      </c>
      <c r="K51" t="s">
        <v>3</v>
      </c>
    </row>
    <row r="52" spans="1:14" x14ac:dyDescent="0.25">
      <c r="A52" s="1">
        <v>24</v>
      </c>
      <c r="B52" s="1">
        <v>54.8</v>
      </c>
      <c r="C52" s="1">
        <v>56</v>
      </c>
      <c r="D52" s="1">
        <v>193.7</v>
      </c>
      <c r="E52" s="1">
        <v>5.7</v>
      </c>
      <c r="F52" s="1">
        <v>3</v>
      </c>
      <c r="G52" s="4">
        <f t="shared" si="0"/>
        <v>216.15302517103459</v>
      </c>
      <c r="H52" s="4">
        <f t="shared" si="1"/>
        <v>-22.453025171034596</v>
      </c>
      <c r="J52" s="9"/>
      <c r="K52" t="s">
        <v>0</v>
      </c>
      <c r="L52" s="3">
        <f>INTERCEPT(Price,Income)</f>
        <v>103.51725486228653</v>
      </c>
    </row>
    <row r="53" spans="1:14" x14ac:dyDescent="0.25">
      <c r="A53" s="1">
        <v>25</v>
      </c>
      <c r="B53" s="1">
        <v>106.7</v>
      </c>
      <c r="C53" s="1">
        <v>89.7</v>
      </c>
      <c r="D53" s="1">
        <v>337.4</v>
      </c>
      <c r="E53" s="1">
        <v>1.4</v>
      </c>
      <c r="F53" s="1">
        <v>2</v>
      </c>
      <c r="G53" s="4">
        <f t="shared" si="0"/>
        <v>322.82814340139998</v>
      </c>
      <c r="H53" s="4">
        <f t="shared" si="1"/>
        <v>14.571856598599993</v>
      </c>
      <c r="J53" s="9"/>
      <c r="K53" t="s">
        <v>1</v>
      </c>
      <c r="L53" s="3">
        <f>SLOPE(Price,Income)</f>
        <v>2.0553972684078112</v>
      </c>
      <c r="N53" t="s">
        <v>18</v>
      </c>
    </row>
    <row r="54" spans="1:14" x14ac:dyDescent="0.25">
      <c r="A54" s="1">
        <v>26</v>
      </c>
      <c r="B54" s="1">
        <v>73.5</v>
      </c>
      <c r="C54" s="1">
        <v>72.2</v>
      </c>
      <c r="D54" s="1">
        <v>266.8</v>
      </c>
      <c r="E54" s="1">
        <v>3.2</v>
      </c>
      <c r="F54" s="1">
        <v>1</v>
      </c>
      <c r="G54" s="4">
        <f t="shared" si="0"/>
        <v>254.58895409026067</v>
      </c>
      <c r="H54" s="4">
        <f t="shared" si="1"/>
        <v>12.21104590973934</v>
      </c>
      <c r="J54" s="9"/>
      <c r="K54" t="s">
        <v>2</v>
      </c>
      <c r="L54" s="8">
        <f>RSQ(Price,Income)</f>
        <v>0.91037361351642099</v>
      </c>
      <c r="N54" t="s">
        <v>37</v>
      </c>
    </row>
    <row r="55" spans="1:14" x14ac:dyDescent="0.25">
      <c r="A55" s="1">
        <v>27</v>
      </c>
      <c r="B55" s="1">
        <v>53.8</v>
      </c>
      <c r="C55" s="1">
        <v>49.4</v>
      </c>
      <c r="D55" s="1">
        <v>194.2</v>
      </c>
      <c r="E55" s="1">
        <v>5.9</v>
      </c>
      <c r="F55" s="1">
        <v>2</v>
      </c>
      <c r="G55" s="4">
        <f t="shared" si="0"/>
        <v>214.09762790262675</v>
      </c>
      <c r="H55" s="4">
        <f t="shared" si="1"/>
        <v>-19.897627902626766</v>
      </c>
      <c r="J55" s="9"/>
    </row>
    <row r="56" spans="1:14" x14ac:dyDescent="0.25">
      <c r="A56" s="1">
        <v>28</v>
      </c>
      <c r="B56" s="1">
        <v>66.400000000000006</v>
      </c>
      <c r="C56" s="1">
        <v>62.6</v>
      </c>
      <c r="D56" s="1">
        <v>263.60000000000002</v>
      </c>
      <c r="E56" s="1">
        <v>3.4</v>
      </c>
      <c r="F56" s="1">
        <v>2</v>
      </c>
      <c r="G56" s="4">
        <f t="shared" si="0"/>
        <v>239.99563348456522</v>
      </c>
      <c r="H56" s="4">
        <f t="shared" si="1"/>
        <v>23.604366515434805</v>
      </c>
      <c r="J56" s="9"/>
      <c r="K56" t="s">
        <v>8</v>
      </c>
    </row>
    <row r="57" spans="1:14" x14ac:dyDescent="0.25">
      <c r="A57" s="1">
        <v>29</v>
      </c>
      <c r="B57" s="1">
        <v>98.2</v>
      </c>
      <c r="C57" s="1">
        <v>85.9</v>
      </c>
      <c r="D57" s="1">
        <v>322.8</v>
      </c>
      <c r="E57" s="1">
        <v>1.6</v>
      </c>
      <c r="F57" s="1">
        <v>4</v>
      </c>
      <c r="G57" s="4">
        <f t="shared" si="0"/>
        <v>305.35726661993363</v>
      </c>
      <c r="H57" s="4">
        <f t="shared" si="1"/>
        <v>17.442733380066386</v>
      </c>
      <c r="J57" s="9"/>
    </row>
    <row r="58" spans="1:14" x14ac:dyDescent="0.25">
      <c r="A58" s="1">
        <v>30</v>
      </c>
      <c r="B58" s="1">
        <v>58.1</v>
      </c>
      <c r="C58" s="1">
        <v>56.3</v>
      </c>
      <c r="D58" s="1">
        <v>219.6</v>
      </c>
      <c r="E58" s="1">
        <v>4.7</v>
      </c>
      <c r="F58" s="1">
        <v>2</v>
      </c>
      <c r="G58" s="4">
        <f t="shared" si="0"/>
        <v>222.93583615678037</v>
      </c>
      <c r="H58" s="4">
        <f t="shared" si="1"/>
        <v>-3.335836156780374</v>
      </c>
      <c r="J58" s="9" t="s">
        <v>27</v>
      </c>
    </row>
    <row r="59" spans="1:14" x14ac:dyDescent="0.25">
      <c r="A59" s="1">
        <v>31</v>
      </c>
      <c r="B59" s="1">
        <v>36.799999999999997</v>
      </c>
      <c r="C59" s="1">
        <v>31.7</v>
      </c>
      <c r="D59" s="1">
        <v>193.2</v>
      </c>
      <c r="E59" s="1">
        <v>10.8</v>
      </c>
      <c r="F59" s="1">
        <v>2</v>
      </c>
      <c r="G59" s="4">
        <f t="shared" si="0"/>
        <v>179.15587433969398</v>
      </c>
      <c r="H59" s="4">
        <f t="shared" si="1"/>
        <v>14.044125660306008</v>
      </c>
      <c r="J59" s="9"/>
    </row>
    <row r="60" spans="1:14" x14ac:dyDescent="0.25">
      <c r="A60" s="1">
        <v>32</v>
      </c>
      <c r="B60" s="1">
        <v>43.2</v>
      </c>
      <c r="C60" s="1">
        <v>47.8</v>
      </c>
      <c r="D60" s="1">
        <v>202.4</v>
      </c>
      <c r="E60" s="1">
        <v>11</v>
      </c>
      <c r="F60" s="1">
        <v>5</v>
      </c>
      <c r="G60" s="4">
        <f t="shared" si="0"/>
        <v>192.31041685750398</v>
      </c>
      <c r="H60" s="4">
        <f t="shared" si="1"/>
        <v>10.089583142496025</v>
      </c>
      <c r="J60" s="9"/>
    </row>
    <row r="61" spans="1:14" x14ac:dyDescent="0.25">
      <c r="A61" s="1">
        <v>33</v>
      </c>
      <c r="B61" s="1">
        <v>64.7</v>
      </c>
      <c r="C61" s="1">
        <v>66</v>
      </c>
      <c r="D61" s="1">
        <v>231.1</v>
      </c>
      <c r="E61" s="1">
        <v>4.4000000000000004</v>
      </c>
      <c r="F61" s="1">
        <v>2</v>
      </c>
      <c r="G61" s="4">
        <f t="shared" si="0"/>
        <v>236.50145812827193</v>
      </c>
      <c r="H61" s="4">
        <f t="shared" si="1"/>
        <v>-5.4014581282719405</v>
      </c>
      <c r="J61" s="9"/>
    </row>
    <row r="62" spans="1:14" x14ac:dyDescent="0.25">
      <c r="A62" s="1">
        <v>34</v>
      </c>
      <c r="B62" s="1">
        <v>79.8</v>
      </c>
      <c r="C62" s="1">
        <v>72.3</v>
      </c>
      <c r="D62" s="1">
        <v>248.5</v>
      </c>
      <c r="E62" s="1">
        <v>2.6</v>
      </c>
      <c r="F62" s="1">
        <v>4</v>
      </c>
      <c r="G62" s="4">
        <f t="shared" si="0"/>
        <v>267.53795688122989</v>
      </c>
      <c r="H62" s="4">
        <f t="shared" si="1"/>
        <v>-19.037956881229888</v>
      </c>
      <c r="J62" s="9"/>
    </row>
    <row r="63" spans="1:14" x14ac:dyDescent="0.25">
      <c r="A63" s="1">
        <v>35</v>
      </c>
      <c r="B63" s="1">
        <v>100.8</v>
      </c>
      <c r="C63" s="1">
        <v>85.9</v>
      </c>
      <c r="D63" s="1">
        <v>309.60000000000002</v>
      </c>
      <c r="E63" s="1">
        <v>1.4</v>
      </c>
      <c r="F63" s="1">
        <v>2</v>
      </c>
      <c r="G63" s="4">
        <f t="shared" si="0"/>
        <v>310.70129951779393</v>
      </c>
      <c r="H63" s="4">
        <f t="shared" si="1"/>
        <v>-1.1012995177939047</v>
      </c>
      <c r="J63" s="9"/>
    </row>
    <row r="64" spans="1:14" x14ac:dyDescent="0.25">
      <c r="A64" s="1">
        <v>36</v>
      </c>
      <c r="B64" s="1">
        <v>59.5</v>
      </c>
      <c r="C64" s="1">
        <v>54.4</v>
      </c>
      <c r="D64" s="1">
        <v>245.7</v>
      </c>
      <c r="E64" s="1">
        <v>4.5999999999999996</v>
      </c>
      <c r="F64" s="1">
        <v>2</v>
      </c>
      <c r="G64" s="4">
        <f t="shared" si="0"/>
        <v>225.8133923325513</v>
      </c>
      <c r="H64" s="4">
        <f t="shared" si="1"/>
        <v>19.886607667448686</v>
      </c>
      <c r="J64" s="9"/>
    </row>
    <row r="65" spans="1:11" x14ac:dyDescent="0.25">
      <c r="A65" s="1">
        <v>37</v>
      </c>
      <c r="B65" s="1">
        <v>103.2</v>
      </c>
      <c r="C65" s="1">
        <v>86</v>
      </c>
      <c r="D65" s="1">
        <v>315.8</v>
      </c>
      <c r="E65" s="1">
        <v>1.5</v>
      </c>
      <c r="F65" s="1">
        <v>5</v>
      </c>
      <c r="G65" s="4">
        <f t="shared" si="0"/>
        <v>315.63425296197266</v>
      </c>
      <c r="H65" s="4">
        <f t="shared" si="1"/>
        <v>0.16574703802734803</v>
      </c>
      <c r="J65" s="9"/>
    </row>
    <row r="66" spans="1:11" x14ac:dyDescent="0.25">
      <c r="A66" s="1">
        <v>38</v>
      </c>
      <c r="B66" s="1">
        <v>30.5</v>
      </c>
      <c r="C66" s="1">
        <v>22.8</v>
      </c>
      <c r="D66" s="1">
        <v>177.6</v>
      </c>
      <c r="E66" s="1">
        <v>16.7</v>
      </c>
      <c r="F66" s="1">
        <v>2</v>
      </c>
      <c r="G66" s="4">
        <f t="shared" si="0"/>
        <v>166.20687154872479</v>
      </c>
      <c r="H66" s="4">
        <f t="shared" si="1"/>
        <v>11.393128451275203</v>
      </c>
      <c r="J66" s="9"/>
    </row>
    <row r="67" spans="1:11" x14ac:dyDescent="0.25">
      <c r="A67" s="1">
        <v>39</v>
      </c>
      <c r="B67" s="1">
        <v>99.6</v>
      </c>
      <c r="C67" s="1">
        <v>83.7</v>
      </c>
      <c r="D67" s="1">
        <v>318.60000000000002</v>
      </c>
      <c r="E67" s="1">
        <v>1.5</v>
      </c>
      <c r="F67" s="1">
        <v>2</v>
      </c>
      <c r="G67" s="4">
        <f t="shared" si="0"/>
        <v>308.23482279570453</v>
      </c>
      <c r="H67" s="4">
        <f t="shared" si="1"/>
        <v>10.365177204295492</v>
      </c>
      <c r="J67" s="9"/>
    </row>
    <row r="68" spans="1:11" x14ac:dyDescent="0.25">
      <c r="A68" s="1">
        <v>40</v>
      </c>
      <c r="B68" s="1">
        <v>79</v>
      </c>
      <c r="C68" s="1">
        <v>76</v>
      </c>
      <c r="D68" s="1">
        <v>283.10000000000002</v>
      </c>
      <c r="E68" s="1">
        <v>2.7</v>
      </c>
      <c r="F68" s="1">
        <v>2</v>
      </c>
      <c r="G68" s="4">
        <f t="shared" si="0"/>
        <v>265.89363906650362</v>
      </c>
      <c r="H68" s="4">
        <f t="shared" si="1"/>
        <v>17.206360933496399</v>
      </c>
      <c r="J68" s="9"/>
    </row>
    <row r="69" spans="1:11" x14ac:dyDescent="0.25">
      <c r="A69" s="1">
        <v>41</v>
      </c>
      <c r="B69" s="1">
        <v>45.9</v>
      </c>
      <c r="C69" s="1">
        <v>50.5</v>
      </c>
      <c r="D69" s="1">
        <v>182.5</v>
      </c>
      <c r="E69" s="1">
        <v>9.6</v>
      </c>
      <c r="F69" s="1">
        <v>5</v>
      </c>
      <c r="G69" s="4">
        <f t="shared" si="0"/>
        <v>197.85998948220507</v>
      </c>
      <c r="H69" s="4">
        <f t="shared" si="1"/>
        <v>-15.359989482205066</v>
      </c>
      <c r="J69" s="9"/>
    </row>
    <row r="70" spans="1:11" x14ac:dyDescent="0.25">
      <c r="A70" s="1">
        <v>42</v>
      </c>
      <c r="B70" s="1">
        <v>68.5</v>
      </c>
      <c r="C70" s="1">
        <v>61.6</v>
      </c>
      <c r="D70" s="1">
        <v>245.1</v>
      </c>
      <c r="E70" s="1">
        <v>3.9</v>
      </c>
      <c r="F70" s="1">
        <v>4</v>
      </c>
      <c r="G70" s="4">
        <f t="shared" si="0"/>
        <v>244.3119677482216</v>
      </c>
      <c r="H70" s="4">
        <f t="shared" si="1"/>
        <v>0.78803225177838954</v>
      </c>
      <c r="J70" s="9"/>
    </row>
    <row r="71" spans="1:11" x14ac:dyDescent="0.25">
      <c r="A71" s="1">
        <v>43</v>
      </c>
      <c r="B71" s="1">
        <v>102.9</v>
      </c>
      <c r="C71" s="1">
        <v>86.2</v>
      </c>
      <c r="D71" s="1">
        <v>294.10000000000002</v>
      </c>
      <c r="E71" s="1">
        <v>1.4</v>
      </c>
      <c r="F71" s="1">
        <v>1</v>
      </c>
      <c r="G71" s="4">
        <f t="shared" si="0"/>
        <v>315.01763378145029</v>
      </c>
      <c r="H71" s="4">
        <f t="shared" si="1"/>
        <v>-20.917633781450263</v>
      </c>
      <c r="J71" s="9"/>
    </row>
    <row r="72" spans="1:11" x14ac:dyDescent="0.25">
      <c r="A72" s="1">
        <v>44</v>
      </c>
      <c r="B72" s="1">
        <v>78.099999999999994</v>
      </c>
      <c r="C72" s="1">
        <v>73.5</v>
      </c>
      <c r="D72" s="1">
        <v>261.2</v>
      </c>
      <c r="E72" s="1">
        <v>2.2999999999999998</v>
      </c>
      <c r="F72" s="1">
        <v>3</v>
      </c>
      <c r="G72" s="4">
        <f t="shared" si="0"/>
        <v>264.04378152493655</v>
      </c>
      <c r="H72" s="4">
        <f t="shared" si="1"/>
        <v>-2.8437815249365599</v>
      </c>
      <c r="J72" s="9"/>
    </row>
    <row r="73" spans="1:11" x14ac:dyDescent="0.25">
      <c r="A73" s="1">
        <v>45</v>
      </c>
      <c r="B73" s="1">
        <v>67.599999999999994</v>
      </c>
      <c r="C73" s="1">
        <v>65.099999999999994</v>
      </c>
      <c r="D73" s="1">
        <v>262.2</v>
      </c>
      <c r="E73" s="1">
        <v>3.9</v>
      </c>
      <c r="F73" s="1">
        <v>3</v>
      </c>
      <c r="G73" s="4">
        <f t="shared" si="0"/>
        <v>242.46211020665456</v>
      </c>
      <c r="H73" s="4">
        <f t="shared" si="1"/>
        <v>19.737889793345431</v>
      </c>
      <c r="J73" s="9"/>
      <c r="K73" t="s">
        <v>34</v>
      </c>
    </row>
    <row r="74" spans="1:11" x14ac:dyDescent="0.25">
      <c r="A74" s="1">
        <v>46</v>
      </c>
      <c r="B74" s="1">
        <v>99.2</v>
      </c>
      <c r="C74" s="1">
        <v>88.5</v>
      </c>
      <c r="D74" s="1">
        <v>310.7</v>
      </c>
      <c r="E74" s="1">
        <v>1.6</v>
      </c>
      <c r="F74" s="1">
        <v>1</v>
      </c>
      <c r="G74" s="4">
        <f t="shared" si="0"/>
        <v>307.4126638883414</v>
      </c>
      <c r="H74" s="4">
        <f t="shared" si="1"/>
        <v>3.2873361116585897</v>
      </c>
      <c r="J74" s="9" t="s">
        <v>28</v>
      </c>
    </row>
    <row r="75" spans="1:11" x14ac:dyDescent="0.25">
      <c r="A75" s="1">
        <v>47</v>
      </c>
      <c r="B75" s="1">
        <v>39.299999999999997</v>
      </c>
      <c r="C75" s="1">
        <v>34.5</v>
      </c>
      <c r="D75" s="1">
        <v>186.7</v>
      </c>
      <c r="E75" s="1">
        <v>9.6999999999999993</v>
      </c>
      <c r="F75" s="1">
        <v>2</v>
      </c>
      <c r="G75" s="4">
        <f t="shared" si="0"/>
        <v>184.29436751071353</v>
      </c>
      <c r="H75" s="4">
        <f t="shared" si="1"/>
        <v>2.4056324892864609</v>
      </c>
      <c r="J75" s="9"/>
    </row>
    <row r="76" spans="1:11" x14ac:dyDescent="0.25">
      <c r="A76" s="1">
        <v>48</v>
      </c>
      <c r="B76" s="1">
        <v>54.7</v>
      </c>
      <c r="C76" s="1">
        <v>54.6</v>
      </c>
      <c r="D76" s="1">
        <v>189.7</v>
      </c>
      <c r="E76" s="1">
        <v>6.5</v>
      </c>
      <c r="F76" s="1">
        <v>3</v>
      </c>
      <c r="G76" s="4">
        <f t="shared" si="0"/>
        <v>215.94748544419383</v>
      </c>
      <c r="H76" s="4">
        <f t="shared" si="1"/>
        <v>-26.247485444193842</v>
      </c>
      <c r="J76" s="9"/>
    </row>
    <row r="77" spans="1:11" x14ac:dyDescent="0.25">
      <c r="A77" s="1">
        <v>49</v>
      </c>
      <c r="B77" s="1">
        <v>108.3</v>
      </c>
      <c r="C77" s="1">
        <v>88.9</v>
      </c>
      <c r="D77" s="1">
        <v>348.8</v>
      </c>
      <c r="E77" s="1">
        <v>1.4</v>
      </c>
      <c r="F77" s="1">
        <v>1</v>
      </c>
      <c r="G77" s="4">
        <f t="shared" si="0"/>
        <v>326.11677903085251</v>
      </c>
      <c r="H77" s="4">
        <f t="shared" si="1"/>
        <v>22.683220969147499</v>
      </c>
      <c r="J77" s="9"/>
    </row>
    <row r="78" spans="1:11" x14ac:dyDescent="0.25">
      <c r="A78" s="1">
        <v>50</v>
      </c>
      <c r="B78" s="1">
        <v>46.6</v>
      </c>
      <c r="C78" s="1">
        <v>50.3</v>
      </c>
      <c r="D78" s="1">
        <v>203.8</v>
      </c>
      <c r="E78" s="1">
        <v>9.6999999999999993</v>
      </c>
      <c r="F78" s="1">
        <v>7</v>
      </c>
      <c r="G78" s="4">
        <f t="shared" si="0"/>
        <v>199.29876757009055</v>
      </c>
      <c r="H78" s="4">
        <f t="shared" si="1"/>
        <v>4.5012324299094644</v>
      </c>
      <c r="J78" s="9"/>
    </row>
    <row r="79" spans="1:11" x14ac:dyDescent="0.25">
      <c r="J79" s="9"/>
    </row>
    <row r="80" spans="1:11" x14ac:dyDescent="0.25">
      <c r="J80" s="9"/>
    </row>
    <row r="81" spans="10:14" x14ac:dyDescent="0.25">
      <c r="J81" s="9"/>
    </row>
    <row r="82" spans="10:14" x14ac:dyDescent="0.25">
      <c r="J82" s="9"/>
    </row>
    <row r="83" spans="10:14" x14ac:dyDescent="0.25">
      <c r="J83" s="9"/>
    </row>
    <row r="84" spans="10:14" x14ac:dyDescent="0.25">
      <c r="J84" s="9"/>
    </row>
    <row r="85" spans="10:14" x14ac:dyDescent="0.25">
      <c r="J85" s="9"/>
    </row>
    <row r="86" spans="10:14" x14ac:dyDescent="0.25">
      <c r="J86" s="9"/>
    </row>
    <row r="87" spans="10:14" x14ac:dyDescent="0.25">
      <c r="J87" s="9"/>
    </row>
    <row r="88" spans="10:14" x14ac:dyDescent="0.25">
      <c r="J88" s="9"/>
    </row>
    <row r="89" spans="10:14" x14ac:dyDescent="0.25">
      <c r="J89" s="9"/>
    </row>
    <row r="90" spans="10:14" x14ac:dyDescent="0.25">
      <c r="J90" s="9"/>
      <c r="K90" t="s">
        <v>29</v>
      </c>
    </row>
    <row r="91" spans="10:14" x14ac:dyDescent="0.25">
      <c r="J91" s="9"/>
    </row>
    <row r="92" spans="10:14" x14ac:dyDescent="0.25">
      <c r="J92" s="9" t="s">
        <v>33</v>
      </c>
      <c r="K92" t="s">
        <v>30</v>
      </c>
    </row>
    <row r="94" spans="10:14" x14ac:dyDescent="0.25">
      <c r="K94" t="s">
        <v>10</v>
      </c>
      <c r="M94">
        <v>80</v>
      </c>
      <c r="N94" t="s">
        <v>31</v>
      </c>
    </row>
    <row r="95" spans="10:14" x14ac:dyDescent="0.25">
      <c r="K95" t="s">
        <v>35</v>
      </c>
      <c r="M95" s="2">
        <f>L52+L53*M94</f>
        <v>267.9490363349114</v>
      </c>
      <c r="N95" t="s">
        <v>31</v>
      </c>
    </row>
    <row r="97" spans="11:13" x14ac:dyDescent="0.25">
      <c r="K97" t="s">
        <v>32</v>
      </c>
    </row>
    <row r="98" spans="11:13" x14ac:dyDescent="0.25">
      <c r="K98" t="s">
        <v>6</v>
      </c>
      <c r="L98">
        <f>MIN(Income)</f>
        <v>30.3</v>
      </c>
      <c r="M98" t="s">
        <v>31</v>
      </c>
    </row>
    <row r="99" spans="11:13" x14ac:dyDescent="0.25">
      <c r="K99" t="s">
        <v>7</v>
      </c>
      <c r="L99">
        <f>MAX(Income)</f>
        <v>108.5</v>
      </c>
      <c r="M99" t="s">
        <v>31</v>
      </c>
    </row>
    <row r="101" spans="11:13" x14ac:dyDescent="0.25">
      <c r="K101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Answers test 11</vt:lpstr>
      <vt:lpstr>Income</vt:lpstr>
      <vt:lpstr>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2022-02-08T11:12:58Z</dcterms:modified>
</cp:coreProperties>
</file>